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32760" windowWidth="7680" windowHeight="6915" tabRatio="697" activeTab="0"/>
  </bookViews>
  <sheets>
    <sheet name="INSTRUCTIONS" sheetId="1" r:id="rId1"/>
    <sheet name="Data Entry" sheetId="2" r:id="rId2"/>
    <sheet name="COVID-19" sheetId="3" r:id="rId3"/>
    <sheet name="Restricted &amp; Debt Recon" sheetId="4" r:id="rId4"/>
    <sheet name="Explanations" sheetId="5" r:id="rId5"/>
    <sheet name="Balance Sheet" sheetId="6" r:id="rId6"/>
    <sheet name="P&amp;L" sheetId="7" r:id="rId7"/>
    <sheet name="School" sheetId="8" r:id="rId8"/>
    <sheet name="Assessment" sheetId="9" r:id="rId9"/>
    <sheet name="Sample Letter" sheetId="10" r:id="rId10"/>
  </sheets>
  <definedNames>
    <definedName name="_Hlt45439745" localSheetId="0">'INSTRUCTIONS'!#REF!</definedName>
    <definedName name="_xlfn.SINGLE" hidden="1">#NAME?</definedName>
    <definedName name="_xlnm.Print_Area" localSheetId="1">'Data Entry'!$A$1:$P$239</definedName>
    <definedName name="_xlnm.Print_Area" localSheetId="4">'Explanations'!$A$1:$G$61</definedName>
    <definedName name="_xlnm.Print_Area" localSheetId="0">'INSTRUCTIONS'!$A$1:$A$132</definedName>
    <definedName name="_xlnm.Print_Area" localSheetId="6">'P&amp;L'!$A$1:$R$66</definedName>
    <definedName name="_xlnm.Print_Area" localSheetId="3">'Restricted &amp; Debt Recon'!$A$1:$F$45</definedName>
    <definedName name="_xlnm.Print_Area" localSheetId="7">'School'!$A$1:$J$40</definedName>
    <definedName name="_xlnm.Print_Titles" localSheetId="1">'Data Entry'!$9:$10</definedName>
    <definedName name="Schools">'Data Entry'!$H$3</definedName>
  </definedNames>
  <calcPr fullCalcOnLoad="1"/>
</workbook>
</file>

<file path=xl/comments2.xml><?xml version="1.0" encoding="utf-8"?>
<comments xmlns="http://schemas.openxmlformats.org/spreadsheetml/2006/main">
  <authors>
    <author>Katie Hoeller</author>
    <author>Katherine Esterle</author>
    <author>Denise Montpas</author>
  </authors>
  <commentList>
    <comment ref="B218" authorId="0">
      <text>
        <r>
          <rPr>
            <sz val="10"/>
            <rFont val="Tahoma"/>
            <family val="2"/>
          </rPr>
          <t xml:space="preserve">This account is used to report the assessments levied by the Archdiocese of Milwaukee on parishes and schools.  Do not use this line to report subsidies paid to elementary (line 229) or high schools (line 230).
</t>
        </r>
      </text>
    </comment>
    <comment ref="B107" authorId="0">
      <text>
        <r>
          <rPr>
            <b/>
            <sz val="10"/>
            <rFont val="Tahoma"/>
            <family val="2"/>
          </rPr>
          <t xml:space="preserve">Parish designated funds are unrestricted net assets that are shown as separate line items on the parish financial statements.  
</t>
        </r>
        <r>
          <rPr>
            <sz val="10"/>
            <rFont val="Tahoma"/>
            <family val="2"/>
          </rPr>
          <t xml:space="preserve">
</t>
        </r>
      </text>
    </comment>
    <comment ref="B108" authorId="0">
      <text>
        <r>
          <rPr>
            <b/>
            <sz val="10"/>
            <rFont val="Tahoma"/>
            <family val="2"/>
          </rPr>
          <t xml:space="preserve">The Fixed Asset Fund Balance is calculated as the total of all fixed assets reported, minus any mortgage liability reported in account code 2720.
 </t>
        </r>
        <r>
          <rPr>
            <sz val="10"/>
            <rFont val="Tahoma"/>
            <family val="2"/>
          </rPr>
          <t xml:space="preserve">
</t>
        </r>
      </text>
    </comment>
    <comment ref="B34" authorId="1">
      <text>
        <r>
          <rPr>
            <sz val="9"/>
            <rFont val="Tahoma"/>
            <family val="2"/>
          </rPr>
          <t xml:space="preserve">The cost value your scrip inventory balance on 6/30 should be entered here.
</t>
        </r>
      </text>
    </comment>
    <comment ref="O77" authorId="2">
      <text>
        <r>
          <rPr>
            <b/>
            <sz val="9"/>
            <rFont val="Tahoma"/>
            <family val="2"/>
          </rPr>
          <t>Amount of PPP-1 loan that was not forgiven by 6/30/2022.
Exception: Choice Schools should follow auditor guidance.</t>
        </r>
      </text>
    </comment>
    <comment ref="O148" authorId="2">
      <text>
        <r>
          <rPr>
            <b/>
            <sz val="9"/>
            <rFont val="Tahoma"/>
            <family val="2"/>
          </rPr>
          <t>3455.2 may be positive or (negative) depending on whether parish/school is recipient or (provider)</t>
        </r>
      </text>
    </comment>
    <comment ref="B225" authorId="2">
      <text>
        <r>
          <rPr>
            <b/>
            <sz val="9"/>
            <rFont val="Tahoma"/>
            <family val="2"/>
          </rPr>
          <t>4770 may be positive or (negative) depending on whether parish/school is (recipient) or provider of funds for shared expenses</t>
        </r>
      </text>
    </comment>
    <comment ref="O147" authorId="1">
      <text>
        <r>
          <rPr>
            <b/>
            <sz val="9"/>
            <rFont val="Tahoma"/>
            <family val="2"/>
          </rPr>
          <t>3455.1 PPP Revenue should only used for the portion of the PPP loan that was forgiven
Exception: Choice schools should follow auditor guidance</t>
        </r>
      </text>
    </comment>
    <comment ref="O149" authorId="1">
      <text>
        <r>
          <rPr>
            <b/>
            <sz val="9"/>
            <rFont val="Tahoma"/>
            <family val="2"/>
          </rPr>
          <t>3455.3 should be used for any COVID-19 relief received, except for PPP.</t>
        </r>
      </text>
    </comment>
    <comment ref="O78" authorId="1">
      <text>
        <r>
          <rPr>
            <b/>
            <sz val="9"/>
            <rFont val="Tahoma"/>
            <family val="2"/>
          </rPr>
          <t>Amount of PPP-2 loan that was not forgiven by 6/30/2022.
Exception: Choice Schools should follow auditor guidance.</t>
        </r>
      </text>
    </comment>
    <comment ref="E229" authorId="1">
      <text>
        <r>
          <rPr>
            <sz val="9"/>
            <rFont val="Tahoma"/>
            <family val="2"/>
          </rPr>
          <t>Enter the amount of cash support paid to an elementary school when the school's revenue and expenses are not reported as a part of the parish.  If an amount is entered in this field, do not enter other revenue or expenses in this column.</t>
        </r>
      </text>
    </comment>
    <comment ref="J230" authorId="1">
      <text>
        <r>
          <rPr>
            <sz val="9"/>
            <rFont val="Tahoma"/>
            <family val="2"/>
          </rPr>
          <t xml:space="preserve">Enter the amount paid to High Schools as a part of an agreement to provide a subsidy.  </t>
        </r>
      </text>
    </comment>
    <comment ref="B76" authorId="1">
      <text>
        <r>
          <rPr>
            <sz val="9"/>
            <rFont val="Tahoma"/>
            <family val="0"/>
          </rPr>
          <t>Report Current Maturity of Long-Term Debt in the 2700 Long-Term Liability Section</t>
        </r>
      </text>
    </comment>
  </commentList>
</comments>
</file>

<file path=xl/comments4.xml><?xml version="1.0" encoding="utf-8"?>
<comments xmlns="http://schemas.openxmlformats.org/spreadsheetml/2006/main">
  <authors>
    <author>Katherine Esterle</author>
  </authors>
  <commentList>
    <comment ref="A16" authorId="0">
      <text>
        <r>
          <rPr>
            <sz val="9"/>
            <rFont val="Tahoma"/>
            <family val="2"/>
          </rPr>
          <t xml:space="preserve">This should be the figure reported on the 2020-21 CFS.
</t>
        </r>
      </text>
    </comment>
    <comment ref="B16" authorId="0">
      <text>
        <r>
          <rPr>
            <sz val="9"/>
            <rFont val="Tahoma"/>
            <family val="2"/>
          </rPr>
          <t xml:space="preserve">This number should be cell G27 from the Balance Sheet of your 2020-2021 CFS.
</t>
        </r>
      </text>
    </comment>
    <comment ref="C16" authorId="0">
      <text>
        <r>
          <rPr>
            <sz val="9"/>
            <rFont val="Tahoma"/>
            <family val="2"/>
          </rPr>
          <t>This number should be cells G28 plus G30 from the Balance Sheet of your 2020-2021 CFS.</t>
        </r>
      </text>
    </comment>
    <comment ref="D16" authorId="0">
      <text>
        <r>
          <rPr>
            <sz val="9"/>
            <rFont val="Tahoma"/>
            <family val="2"/>
          </rPr>
          <t>This number should be from cell G29 of the Balance Sheet on  your 2020-2021.</t>
        </r>
      </text>
    </comment>
    <comment ref="F16" authorId="0">
      <text>
        <r>
          <rPr>
            <sz val="9"/>
            <rFont val="Tahoma"/>
            <family val="2"/>
          </rPr>
          <t>This number should be from cell H20 on the Balance Sheet of your 2020-2021 CFS.</t>
        </r>
      </text>
    </comment>
  </commentList>
</comments>
</file>

<file path=xl/sharedStrings.xml><?xml version="1.0" encoding="utf-8"?>
<sst xmlns="http://schemas.openxmlformats.org/spreadsheetml/2006/main" count="795" uniqueCount="713">
  <si>
    <t>Building Maintenance Supplies</t>
  </si>
  <si>
    <t>XX-4510</t>
  </si>
  <si>
    <t>Property and Liability Insurance</t>
  </si>
  <si>
    <t>XX-4520</t>
  </si>
  <si>
    <t>Property Taxes</t>
  </si>
  <si>
    <t>XX-4590</t>
  </si>
  <si>
    <t>Other Building Expenses</t>
  </si>
  <si>
    <t>4600 Other Expenses</t>
  </si>
  <si>
    <t>XX-4610</t>
  </si>
  <si>
    <t>Legal and Accounting Fees</t>
  </si>
  <si>
    <t>XX-4620</t>
  </si>
  <si>
    <t>Meeting Expense</t>
  </si>
  <si>
    <t>XX-4630</t>
  </si>
  <si>
    <t>Mileage Reimbursement</t>
  </si>
  <si>
    <t>XX-4640</t>
  </si>
  <si>
    <t>Interest Expense</t>
  </si>
  <si>
    <t>XX-4650</t>
  </si>
  <si>
    <t>Debt Repayment</t>
  </si>
  <si>
    <t>XX-4660</t>
  </si>
  <si>
    <t>XX-4670</t>
  </si>
  <si>
    <t>XX-4680</t>
  </si>
  <si>
    <t>Assessments</t>
  </si>
  <si>
    <t>XX-4690</t>
  </si>
  <si>
    <t>XX-4710</t>
  </si>
  <si>
    <t>Bingo Concessions</t>
  </si>
  <si>
    <t>XX-4720</t>
  </si>
  <si>
    <t>Rental Expense</t>
  </si>
  <si>
    <t>XX-4730</t>
  </si>
  <si>
    <t>Dues and Subscriptions</t>
  </si>
  <si>
    <t>XX-4740</t>
  </si>
  <si>
    <t>XX-4750</t>
  </si>
  <si>
    <t>Volunteer Recognition Costs</t>
  </si>
  <si>
    <t>XX-4780</t>
  </si>
  <si>
    <t>Bad Debt Expense</t>
  </si>
  <si>
    <t>XX-4790</t>
  </si>
  <si>
    <t>Other Expense</t>
  </si>
  <si>
    <t>92-4XXX</t>
  </si>
  <si>
    <t>Cemetery Expenditures</t>
  </si>
  <si>
    <t>Consolidated/Collaborative School Support</t>
  </si>
  <si>
    <t>High School Support</t>
  </si>
  <si>
    <t>Unrealized gains on investments</t>
  </si>
  <si>
    <t>Unrealized losses on investments</t>
  </si>
  <si>
    <t>STATEMENT OF RECEIPTS AND DISBURSEMENTS</t>
  </si>
  <si>
    <t>ACTUAL</t>
  </si>
  <si>
    <t>Acct. No.</t>
  </si>
  <si>
    <t xml:space="preserve">3010/3020    </t>
  </si>
  <si>
    <t>Weekly envelopes and offertory collection.................................................</t>
  </si>
  <si>
    <t>.</t>
  </si>
  <si>
    <t>Contributions (excluding 3010,3020,3030 and 3070)...................................</t>
  </si>
  <si>
    <t>Special collections ………………………………………………………………..</t>
  </si>
  <si>
    <t>Tuition and Program Fees ....................................................................</t>
  </si>
  <si>
    <t>Contributed Services  (See Manual-chapter3-E-4).................................................</t>
  </si>
  <si>
    <t>Rental Income ...........................................................................................</t>
  </si>
  <si>
    <t xml:space="preserve">3400/3500  </t>
  </si>
  <si>
    <t xml:space="preserve"> Fund Raising and Activity Events ........................................................</t>
  </si>
  <si>
    <t>Salaries .......................................................................................................</t>
  </si>
  <si>
    <t>4020/4190</t>
  </si>
  <si>
    <t>Salary Related Benefits ..................................................................</t>
  </si>
  <si>
    <t>4000/4190</t>
  </si>
  <si>
    <t>4200/4300</t>
  </si>
  <si>
    <t>Supplies &amp; Purchased Services Costs ...........................................</t>
  </si>
  <si>
    <t>4400/4500</t>
  </si>
  <si>
    <t>Building &amp; Grounds Expenses .......................................................</t>
  </si>
  <si>
    <t xml:space="preserve"> 4600/4700</t>
  </si>
  <si>
    <t>Other Expenses (excluding 4650 and 4690) ……………......................</t>
  </si>
  <si>
    <t>Support of secondary schools ..........................................................................</t>
  </si>
  <si>
    <t xml:space="preserve">          Add:              OTHER RECEIPTS</t>
  </si>
  <si>
    <t>Proceeds from Sale of Assets .....................................................................</t>
  </si>
  <si>
    <t xml:space="preserve">   </t>
  </si>
  <si>
    <t xml:space="preserve">          Deduct:        OTHER DISBURSEMENTS</t>
  </si>
  <si>
    <t>Debt Repayment .........................................................................................</t>
  </si>
  <si>
    <t>Transfer of Special Collections for Others .................................................</t>
  </si>
  <si>
    <t>Capital Expenditures</t>
  </si>
  <si>
    <t>PARISH SCHOOL</t>
  </si>
  <si>
    <t xml:space="preserve">         Acct.</t>
  </si>
  <si>
    <t xml:space="preserve">         No.</t>
  </si>
  <si>
    <t>Contributions ……………………..............…………..………................</t>
  </si>
  <si>
    <t>Contributed Services  …………………..................................................</t>
  </si>
  <si>
    <t>Other Revenue ……………………….…...................................</t>
  </si>
  <si>
    <t>Fund Raising and Activity Events ........................................................</t>
  </si>
  <si>
    <t>TOTAL OPERATING REVENUES  (Line 1 to 6) .........................................................</t>
  </si>
  <si>
    <t>(Include all allocated expenses such as heat, electricity, janitor, etc.)</t>
  </si>
  <si>
    <t>Instructional Salaries .......................................................................................................</t>
  </si>
  <si>
    <t>All Other Salaries .......................................................................................................</t>
  </si>
  <si>
    <t xml:space="preserve">4020/4190  </t>
  </si>
  <si>
    <t>Total Salary-related Benefits …………...............................................</t>
  </si>
  <si>
    <t xml:space="preserve">4000/4190  </t>
  </si>
  <si>
    <t>Total Salaries and Benefits …………...............................................</t>
  </si>
  <si>
    <t xml:space="preserve">4200/4300  </t>
  </si>
  <si>
    <t xml:space="preserve">4400/4500  </t>
  </si>
  <si>
    <t xml:space="preserve">4600/4700  </t>
  </si>
  <si>
    <r>
      <t xml:space="preserve">Total deductions from gross receipts </t>
    </r>
    <r>
      <rPr>
        <sz val="8"/>
        <rFont val="Arial"/>
        <family val="2"/>
      </rPr>
      <t>(line 2 plus line 3)</t>
    </r>
    <r>
      <rPr>
        <sz val="11"/>
        <rFont val="Arial"/>
        <family val="2"/>
      </rPr>
      <t>…………………</t>
    </r>
  </si>
  <si>
    <r>
      <t xml:space="preserve">Net assessable income </t>
    </r>
    <r>
      <rPr>
        <sz val="8"/>
        <rFont val="Arial"/>
        <family val="2"/>
      </rPr>
      <t>(line 1 minus line 4)</t>
    </r>
    <r>
      <rPr>
        <sz val="11"/>
        <rFont val="Arial"/>
        <family val="2"/>
      </rPr>
      <t>……………..</t>
    </r>
  </si>
  <si>
    <t>Other Expenses (excluding 4650 and 4690) …..........................</t>
  </si>
  <si>
    <t>NET PARISH SUPPORT(Line 7 - Line 16) ...................................................</t>
  </si>
  <si>
    <t>COST PER STUDENT……………………………………………………………..</t>
  </si>
  <si>
    <t>ARCHDIOCESAN ASSESSMENT FORM</t>
  </si>
  <si>
    <t>PARISH:</t>
  </si>
  <si>
    <t>PERSON PREPARING THIS REPORT:</t>
  </si>
  <si>
    <t>1.</t>
  </si>
  <si>
    <t>3.</t>
  </si>
  <si>
    <t xml:space="preserve">   (from Balance Sheet Long-Term Liabilities)</t>
  </si>
  <si>
    <t>5.</t>
  </si>
  <si>
    <t>…………………..</t>
  </si>
  <si>
    <t xml:space="preserve">This is the preliminary calculation of your Archdiocesan Assessment </t>
  </si>
  <si>
    <t xml:space="preserve">amount due.  Payments are due in quarterly installments on </t>
  </si>
  <si>
    <t>Revenues</t>
  </si>
  <si>
    <t>EXPLANATION OF RESTRICTED FUNDS</t>
  </si>
  <si>
    <t xml:space="preserve">IF YOUR BALANCE SHEET SHOWS A DOLLAR AMOUNT ON THE LINE LABELED </t>
  </si>
  <si>
    <t>INVESTMENTS-RESTRICTED, YOU MUST COMPLETE THIS FORM.</t>
  </si>
  <si>
    <t>Name of Fund</t>
  </si>
  <si>
    <t>Year End Value</t>
  </si>
  <si>
    <t xml:space="preserve">Cemetery </t>
  </si>
  <si>
    <t>TOTAL OPERATING EXPENSES (Line 8 to 15) ..........................................................</t>
  </si>
  <si>
    <t>Depreciation Expense</t>
  </si>
  <si>
    <t>Total Salaries (Line 8 + Line 9).................................................................</t>
  </si>
  <si>
    <t>Restricted Funds</t>
  </si>
  <si>
    <t>ALL ENTRIES MADE ON THIS WORKSHEET</t>
  </si>
  <si>
    <t>MAP PARISH ACCOUNTING CODES TO THE ARCHDIOCESAN STANDARD ACCOUNTS BELOW</t>
  </si>
  <si>
    <t xml:space="preserve">Instructions for Preparing the </t>
  </si>
  <si>
    <t>Confidential Financial Statement</t>
  </si>
  <si>
    <t>Print this worksheet and use it as a reference as you complete the Confidential Financial Statement Excel workbook.</t>
  </si>
  <si>
    <t>General Information</t>
  </si>
  <si>
    <r>
      <t xml:space="preserve">All information is entered on the data entry worksheet.  The workbook is protected so that you cannot enter data in any cells except those for which data is allowed.  The </t>
    </r>
    <r>
      <rPr>
        <b/>
        <sz val="12"/>
        <rFont val="Tahoma"/>
        <family val="2"/>
      </rPr>
      <t>tab</t>
    </r>
    <r>
      <rPr>
        <sz val="12"/>
        <rFont val="Tahoma"/>
        <family val="2"/>
      </rPr>
      <t xml:space="preserve"> </t>
    </r>
    <r>
      <rPr>
        <b/>
        <sz val="12"/>
        <rFont val="Tahoma"/>
        <family val="2"/>
      </rPr>
      <t>key</t>
    </r>
    <r>
      <rPr>
        <sz val="12"/>
        <rFont val="Tahoma"/>
        <family val="2"/>
      </rPr>
      <t xml:space="preserve"> will move you from field to field.  It will skip cells in which data may not be entered.  Use the </t>
    </r>
    <r>
      <rPr>
        <b/>
        <sz val="12"/>
        <rFont val="Tahoma"/>
        <family val="2"/>
      </rPr>
      <t>arrow keys</t>
    </r>
    <r>
      <rPr>
        <sz val="12"/>
        <rFont val="Tahoma"/>
        <family val="2"/>
      </rPr>
      <t xml:space="preserve"> to view parts of a worksheet where data entry is not allowed.</t>
    </r>
  </si>
  <si>
    <t>Balance Sheet Information</t>
  </si>
  <si>
    <t>All sources of income are reported on the CFS, including but not limited to:  envelope contributions, offertory collections, collections for others, memorials, gifts, bequests, capital campaign and debt reduction appeals, vigil lights, tuition and fees.  Fundraising income is reported net of expenses directly associated with the activity.</t>
  </si>
  <si>
    <t>All income is reported in the year in which it is received.  A parish may designate excess revenue for use in a future period by recording it in a separate net asset account, but may not defer the income to a future period.</t>
  </si>
  <si>
    <t>Expenses</t>
  </si>
  <si>
    <t>Submitting the Report</t>
  </si>
  <si>
    <r>
      <t xml:space="preserve">Revenues are entered by ministry in columns C through J.  In order to provide meaningful comparative information, parishes are strongly encouraged to provide detail by ministry department.  Parishes with schools </t>
    </r>
    <r>
      <rPr>
        <u val="single"/>
        <sz val="12"/>
        <rFont val="Tahoma"/>
        <family val="2"/>
      </rPr>
      <t>must</t>
    </r>
    <r>
      <rPr>
        <sz val="12"/>
        <rFont val="Tahoma"/>
        <family val="2"/>
      </rPr>
      <t xml:space="preserve"> report at least a breakdown between parish and school.</t>
    </r>
  </si>
  <si>
    <r>
      <t xml:space="preserve">Expenses are entered by ministry in columns C through J.  In order to provide meaningful comparative information, parishes are strongly encouraged to provide detail by ministry department.  Parishes with schools </t>
    </r>
    <r>
      <rPr>
        <u val="single"/>
        <sz val="12"/>
        <rFont val="Tahoma"/>
        <family val="2"/>
      </rPr>
      <t>must</t>
    </r>
    <r>
      <rPr>
        <sz val="12"/>
        <rFont val="Tahoma"/>
        <family val="2"/>
      </rPr>
      <t xml:space="preserve"> report at least a breakdown between parish and school.</t>
    </r>
  </si>
  <si>
    <t>NET:</t>
  </si>
  <si>
    <t>NET INCL OTHER:</t>
  </si>
  <si>
    <t xml:space="preserve">Support of other elementary schools……………………... </t>
  </si>
  <si>
    <t>Operating</t>
  </si>
  <si>
    <t>Restricted</t>
  </si>
  <si>
    <t>Special Collections for Others ...................................</t>
  </si>
  <si>
    <t>Dept. 92 Total Cemetery receipts ..............................</t>
  </si>
  <si>
    <t>Dept. 92 Total Cemetery disbursements ...................</t>
  </si>
  <si>
    <t xml:space="preserve">If the parish rents space to a consolidated or collaborative school that operates as a separate entity, no expenses are allocated to the school ministry.  All expenses related to the building and its maintenance are expenses of the parish. </t>
  </si>
  <si>
    <t>2.</t>
  </si>
  <si>
    <t>4.</t>
  </si>
  <si>
    <t xml:space="preserve">6. </t>
  </si>
  <si>
    <t>Parish School</t>
  </si>
  <si>
    <t>None</t>
  </si>
  <si>
    <t>Rel Ed:</t>
  </si>
  <si>
    <t>If you must enter more than one amount in a cell (e.g., several parish accounts map to one Archdiocesan account, or the parish records fundraising revenue and expenses in separate accounts), enter the information as a formula.  This will reduce the possibility of math mistakes and make trouble shooting easier.</t>
  </si>
  <si>
    <t>Purpose of Fund/Restrictions</t>
  </si>
  <si>
    <t xml:space="preserve">    TOTAL ALL ASSETS (1010-1990)      </t>
  </si>
  <si>
    <t xml:space="preserve">     TOTAL LIABILITIES AND</t>
  </si>
  <si>
    <t xml:space="preserve">     NET ASSETS (2000-2900)                </t>
  </si>
  <si>
    <t xml:space="preserve">     2800  Restricted Net Assets:</t>
  </si>
  <si>
    <t xml:space="preserve">     2900  Unrestricted Net Assets:</t>
  </si>
  <si>
    <r>
      <t xml:space="preserve">     1.</t>
    </r>
    <r>
      <rPr>
        <sz val="7"/>
        <rFont val="Times New Roman"/>
        <family val="1"/>
      </rPr>
      <t xml:space="preserve">     </t>
    </r>
    <r>
      <rPr>
        <sz val="12"/>
        <rFont val="Tahoma"/>
        <family val="2"/>
      </rPr>
      <t>From the open document, select the Save-As command from the File menu.</t>
    </r>
  </si>
  <si>
    <r>
      <t xml:space="preserve">     2.</t>
    </r>
    <r>
      <rPr>
        <sz val="7"/>
        <rFont val="Times New Roman"/>
        <family val="1"/>
      </rPr>
      <t xml:space="preserve">     </t>
    </r>
    <r>
      <rPr>
        <sz val="12"/>
        <rFont val="Tahoma"/>
        <family val="2"/>
      </rPr>
      <t xml:space="preserve">Choose the folder into which you want to save the document on your computer or                      </t>
    </r>
  </si>
  <si>
    <t xml:space="preserve">          network.</t>
  </si>
  <si>
    <r>
      <t xml:space="preserve">     3.</t>
    </r>
    <r>
      <rPr>
        <sz val="7"/>
        <rFont val="Times New Roman"/>
        <family val="1"/>
      </rPr>
      <t xml:space="preserve">     </t>
    </r>
    <r>
      <rPr>
        <sz val="12"/>
        <rFont val="Tahoma"/>
        <family val="2"/>
      </rPr>
      <t xml:space="preserve">Enter a name for the document that includes the parish code, parish name, city, and </t>
    </r>
  </si>
  <si>
    <t>XX-4013</t>
  </si>
  <si>
    <t>XX-2070</t>
  </si>
  <si>
    <t>Accrued TSA Payable</t>
  </si>
  <si>
    <t>XX-1825</t>
  </si>
  <si>
    <t>Faith in Our Future Short-term Investments</t>
  </si>
  <si>
    <t>XX-1835</t>
  </si>
  <si>
    <t>Faith in Our Future Long-term Investments</t>
  </si>
  <si>
    <t>XX-1850</t>
  </si>
  <si>
    <t>Faith in Our Future Checking</t>
  </si>
  <si>
    <t>XX-2010</t>
  </si>
  <si>
    <t>Exchange Account</t>
  </si>
  <si>
    <t>Scholarship Net Assets</t>
  </si>
  <si>
    <t>Endowment Net Assets</t>
  </si>
  <si>
    <t>Faith in Our Future Net Assets</t>
  </si>
  <si>
    <t>Other Restricted Net Assets</t>
  </si>
  <si>
    <t>XX-3065</t>
  </si>
  <si>
    <t>Faith in Our Future Restricted Contributions</t>
  </si>
  <si>
    <t>XX-3475</t>
  </si>
  <si>
    <t>Faith in Our Future Investment Income</t>
  </si>
  <si>
    <t>Technology</t>
  </si>
  <si>
    <t>XX-4350</t>
  </si>
  <si>
    <t>Testing</t>
  </si>
  <si>
    <t>Faith in Our Future</t>
  </si>
  <si>
    <t>Parish Restr Funds</t>
  </si>
  <si>
    <t>Our Future</t>
  </si>
  <si>
    <t xml:space="preserve">Faith in </t>
  </si>
  <si>
    <t>Account Code</t>
  </si>
  <si>
    <t>Scholarship Fund</t>
  </si>
  <si>
    <t>Other Restricted Funds</t>
  </si>
  <si>
    <t>You will need to close the parish books before you begin entering data to the CFS workbook. You will need to print both the Income and Expense (Profit and Loss) Statement and a Balance Sheet created by your accounting software.  If your affiliated organizations maintain their own records, you will need the same information from each of them before you begin.  If you do not use the standard chart of accounts, you must map your system codes or descriptions to the account codes provided on the data entry worksheet.  Local subaccounts must be rolled up into summary accounts.  The information that you report on the Confidential Financial Statement must equal the information that you report to the parish.</t>
  </si>
  <si>
    <t>The Fixed Asset Fund Balance is calculated on the worksheet as the total of all Fixed Asset entries less any associated long term debt.</t>
  </si>
  <si>
    <t xml:space="preserve">All transactions in and out of any restricted net asset, except transfers of funds from one investment account to another, must go through the profit and loss statement.  Changes in restricted net asset balances from one fiscal year to the next should be equal to the net of all activity reported on the profit and loss statement.  </t>
  </si>
  <si>
    <t>Parish Name ___________________________________ Parish Code _________</t>
  </si>
  <si>
    <t>Pastor/Parish Director __________________________________</t>
  </si>
  <si>
    <t>Date of communication to parishioners: _______________________</t>
  </si>
  <si>
    <t xml:space="preserve">               ________________________________________________________</t>
  </si>
  <si>
    <t>Signatures:</t>
  </si>
  <si>
    <t>_________________________________    ______________________________</t>
  </si>
  <si>
    <t xml:space="preserve">                      Trustee-Secretary                                                         Trustee-Treasurer</t>
  </si>
  <si>
    <t>SAMPLE COVER SHEET FOR FINANCIAL STATEMENT TRANSMITTAL</t>
  </si>
  <si>
    <t>Fiscal Year: ___________________</t>
  </si>
  <si>
    <t>The financial statements were communicated to our parishioners by (e.g., bulletin, newsletter, mailing):</t>
  </si>
  <si>
    <t>Cemeteries (Dept 92)</t>
  </si>
  <si>
    <t xml:space="preserve">     - Parishes that support a consolidated or collaborative school report the number of                       students for which a subsidy was paid and the name(s) of the school(s).</t>
  </si>
  <si>
    <t xml:space="preserve">Some cells appear with a red triangle in the upper right-hand corner.  Rest the cursor over the triangle to display comments about the contents of that cell.  Most of the additional information in these instructions also appears as a message in the appropriate cell.  </t>
  </si>
  <si>
    <t>Tuition paid to the parish that is passed on to a consolidated or collaborative school is not recorded as income.  If the total amount paid to the school is recorded as an expense, then the tuition amounts received are recorded as a reduction in the expense account.  Or, tuition is recorded in Accounts Payable when received and debited to Accounts Payable when remitted.</t>
  </si>
  <si>
    <t>Balance Sheet information must be entered by ministry (columns C through J) if the information is available.  In order to provide the most accurate information regarding day school and religious education costs, each parish should make every effort to provide data in the Christian Formation, Elementary Education and Administrative columns. If no breakdown by ministry is used, then enter all amounts (excluding cemetery and restricted funds information) in column G, Administrative.</t>
  </si>
  <si>
    <t>Reimbursement for expenses is reported as a reduction in the appropriate expense category, not as income.</t>
  </si>
  <si>
    <t xml:space="preserve">The Data Entry worksheet will not allow entries to any cell in the Elementary School column unless the name of the K-8 school is "Parish School."  Expenses related to a school building not currently used as the parish school should be reported as Administrative or Buildings and Grounds expenses. </t>
  </si>
  <si>
    <t>Shared expenses (e.g., support staff salaries, utilities, insurance) should be allocated to the appropriate ministries.  The Parish Financial Management Manual describes different methods of allocation in Section 2.10.</t>
  </si>
  <si>
    <t>Holy Family, Sheboygan</t>
  </si>
  <si>
    <t>Waukesha Catholic School System</t>
  </si>
  <si>
    <t>PARISH CODE:</t>
  </si>
  <si>
    <t>CONFIDENTIAL FINANCIAL STATEMENT</t>
  </si>
  <si>
    <t>BALANCE SHEET</t>
  </si>
  <si>
    <t>FOR THE FISCAL YEAR ENDING</t>
  </si>
  <si>
    <t xml:space="preserve">                        ASSETS</t>
  </si>
  <si>
    <t xml:space="preserve">                          LIABILITIES</t>
  </si>
  <si>
    <t xml:space="preserve">Cash in Bank(s)-Gen'l    </t>
  </si>
  <si>
    <t xml:space="preserve">Total Current Liabilities </t>
  </si>
  <si>
    <t xml:space="preserve">Cash in Bank(s)-Payroll       </t>
  </si>
  <si>
    <t>Prepaid Tuition &amp; Fees</t>
  </si>
  <si>
    <t xml:space="preserve">Petty Cash                              </t>
  </si>
  <si>
    <t xml:space="preserve">   TOTAL CURRENT LIABILITIES</t>
  </si>
  <si>
    <t xml:space="preserve">Savings Account(s)                 </t>
  </si>
  <si>
    <t xml:space="preserve">   TOTAL CASH                       </t>
  </si>
  <si>
    <t>Long-Term Liabilities</t>
  </si>
  <si>
    <t>Mortgage Notes Payable</t>
  </si>
  <si>
    <t xml:space="preserve">Accounts Receivable      </t>
  </si>
  <si>
    <t xml:space="preserve">    TOTAL LONG-TERM LIABILITIES</t>
  </si>
  <si>
    <t xml:space="preserve">Other Receivables             </t>
  </si>
  <si>
    <t xml:space="preserve">   TOTAL RECEIVABLES</t>
  </si>
  <si>
    <t xml:space="preserve">      TOTAL LIABILITIES (2000-2700)               </t>
  </si>
  <si>
    <t xml:space="preserve">1200  Prepaids                                               </t>
  </si>
  <si>
    <t xml:space="preserve">                                     NET ASSETS</t>
  </si>
  <si>
    <t xml:space="preserve">1300  Inventories                                            </t>
  </si>
  <si>
    <t xml:space="preserve">   Unrestricted Investments:</t>
  </si>
  <si>
    <t xml:space="preserve">Cemetery                </t>
  </si>
  <si>
    <t xml:space="preserve">Endowment Fund    </t>
  </si>
  <si>
    <t xml:space="preserve">Short-term Investments          </t>
  </si>
  <si>
    <t xml:space="preserve">All Other Restricted </t>
  </si>
  <si>
    <t xml:space="preserve">Long-term Investments         </t>
  </si>
  <si>
    <t xml:space="preserve">     TOTAL RESTRICTED NET ASSETS</t>
  </si>
  <si>
    <t xml:space="preserve">Real Estate                               </t>
  </si>
  <si>
    <t xml:space="preserve">  TOTAL UNRESTRICTED INVESTMENTS </t>
  </si>
  <si>
    <t>General Fund</t>
  </si>
  <si>
    <t xml:space="preserve">TOTAL FIXED ASSETS       </t>
  </si>
  <si>
    <t>Parish Designated</t>
  </si>
  <si>
    <t>Fixed Assets Fund Bal</t>
  </si>
  <si>
    <t xml:space="preserve">Investments - Restricted                      </t>
  </si>
  <si>
    <t xml:space="preserve">  TOTAL UNRESTRICTED NET ASSETS</t>
  </si>
  <si>
    <t xml:space="preserve"> Cemetery Assets</t>
  </si>
  <si>
    <t xml:space="preserve">TOTAL NET ASSETS (2800-2900)          </t>
  </si>
  <si>
    <t>PREPARED BY:</t>
  </si>
  <si>
    <t>PASTOR/PARISH DIRECTOR:</t>
  </si>
  <si>
    <t>PARISH NAME:</t>
  </si>
  <si>
    <t>Parish Code:</t>
  </si>
  <si>
    <t># Students:</t>
  </si>
  <si>
    <t>CITY:</t>
  </si>
  <si>
    <t>County:</t>
  </si>
  <si>
    <t>PERSON PREPARING REPORT:</t>
  </si>
  <si>
    <t>TITLE:</t>
  </si>
  <si>
    <t>Sac Life &amp; Wrshp</t>
  </si>
  <si>
    <t>Christian Frmtn</t>
  </si>
  <si>
    <t>Elemtry School</t>
  </si>
  <si>
    <t>Social Ministry</t>
  </si>
  <si>
    <t>Administrative</t>
  </si>
  <si>
    <t>Bldgs &amp; Grnds</t>
  </si>
  <si>
    <t>Other</t>
  </si>
  <si>
    <t>High School</t>
  </si>
  <si>
    <t>Total</t>
  </si>
  <si>
    <t>Acct #</t>
  </si>
  <si>
    <t>Description</t>
  </si>
  <si>
    <t>(Depts 10-19)</t>
  </si>
  <si>
    <t>(Depts 20-32)</t>
  </si>
  <si>
    <t>Depts 34-39)</t>
  </si>
  <si>
    <t>(Depts 40-59)</t>
  </si>
  <si>
    <t>(Depts 60-75)</t>
  </si>
  <si>
    <t>(Dept 80)</t>
  </si>
  <si>
    <t>(Depts 90, 96)</t>
  </si>
  <si>
    <t>Support</t>
  </si>
  <si>
    <t>Parish</t>
  </si>
  <si>
    <t>1000 - CASH</t>
  </si>
  <si>
    <t>XX-1010</t>
  </si>
  <si>
    <t>Cash in Bank - General</t>
  </si>
  <si>
    <t>XX-1020</t>
  </si>
  <si>
    <t>Cash in Bank - Payroll</t>
  </si>
  <si>
    <t>XX-1030</t>
  </si>
  <si>
    <t>Petty Cash</t>
  </si>
  <si>
    <t>XX-1070</t>
  </si>
  <si>
    <t>Savings Accounts</t>
  </si>
  <si>
    <t>1100 - Receivables</t>
  </si>
  <si>
    <t>XX-1110</t>
  </si>
  <si>
    <t>Accounts Receivable - Tuition and Fees</t>
  </si>
  <si>
    <t>XX-1120</t>
  </si>
  <si>
    <t>Provision for Doubtful Accounts</t>
  </si>
  <si>
    <t>XX-1140</t>
  </si>
  <si>
    <t>Accounts Receivable - Miscellaneous</t>
  </si>
  <si>
    <t>XX-1160</t>
  </si>
  <si>
    <t>Notes Receivable</t>
  </si>
  <si>
    <t>1200 - Prepaid Expenses</t>
  </si>
  <si>
    <t>XX-1210</t>
  </si>
  <si>
    <t>Prepaid Insurance</t>
  </si>
  <si>
    <t>XX-1220</t>
  </si>
  <si>
    <t>XX-1250</t>
  </si>
  <si>
    <t>Utility and other Deposits</t>
  </si>
  <si>
    <t>XX-1290</t>
  </si>
  <si>
    <t>Prepaid Expenses - Other</t>
  </si>
  <si>
    <t>1300 - Inventories</t>
  </si>
  <si>
    <t>XX-1310</t>
  </si>
  <si>
    <t>Book Inventory</t>
  </si>
  <si>
    <t>XX-1320</t>
  </si>
  <si>
    <t>Cafeteria Inventory</t>
  </si>
  <si>
    <t>XX-1330</t>
  </si>
  <si>
    <t>Instructional Supplies Inventory</t>
  </si>
  <si>
    <t>XX-1390</t>
  </si>
  <si>
    <t>Other Supply Inventory</t>
  </si>
  <si>
    <t>1500 - Investments, Unrestricted</t>
  </si>
  <si>
    <t>XX-1520</t>
  </si>
  <si>
    <t>Short-term Investments</t>
  </si>
  <si>
    <t>XX-1530</t>
  </si>
  <si>
    <t>Long-term Investments</t>
  </si>
  <si>
    <t>XX-1580</t>
  </si>
  <si>
    <t>Investments - Real Estate</t>
  </si>
  <si>
    <t>1700 - Fixed Assets</t>
  </si>
  <si>
    <t>XX-1710</t>
  </si>
  <si>
    <t>Land</t>
  </si>
  <si>
    <t>XX-1720</t>
  </si>
  <si>
    <t>Land Improvements</t>
  </si>
  <si>
    <t>XX-1730</t>
  </si>
  <si>
    <t>Buildings</t>
  </si>
  <si>
    <t>XX-1750</t>
  </si>
  <si>
    <t>Furniture and Fixtures</t>
  </si>
  <si>
    <t>XX-1770</t>
  </si>
  <si>
    <t>Equipment</t>
  </si>
  <si>
    <t>XX-1780</t>
  </si>
  <si>
    <t>Vehicles</t>
  </si>
  <si>
    <t xml:space="preserve"> XX-1790</t>
  </si>
  <si>
    <t>Construction in Progress</t>
  </si>
  <si>
    <t>1800 - Investments, Restricted</t>
  </si>
  <si>
    <t>XX-1820</t>
  </si>
  <si>
    <t>XX-1830</t>
  </si>
  <si>
    <t>92-XXXX Cemetery Assets</t>
  </si>
  <si>
    <t>TOTAL ASSETS</t>
  </si>
  <si>
    <t>2000 - Current Liabilities</t>
  </si>
  <si>
    <t>XX-2020</t>
  </si>
  <si>
    <t>Accounts Payable</t>
  </si>
  <si>
    <t>XX-2030</t>
  </si>
  <si>
    <t>Federal Withholding Taxes Payable</t>
  </si>
  <si>
    <t>XX-2040</t>
  </si>
  <si>
    <t>FICA Taxes Payable</t>
  </si>
  <si>
    <t>XX-2050</t>
  </si>
  <si>
    <t>State Withholding Taxes Payable</t>
  </si>
  <si>
    <t>XX-2060</t>
  </si>
  <si>
    <t>Accrued Payroll</t>
  </si>
  <si>
    <t>XX-2080</t>
  </si>
  <si>
    <t>Accrued Interest Payable</t>
  </si>
  <si>
    <t>XX-2090</t>
  </si>
  <si>
    <t>Other Current Liabilities</t>
  </si>
  <si>
    <t>2100 - Short-term Debt</t>
  </si>
  <si>
    <t>XX-2110</t>
  </si>
  <si>
    <t>Short-term Notes</t>
  </si>
  <si>
    <t>XX-2120</t>
  </si>
  <si>
    <t xml:space="preserve">2400 - Deferred Revenue </t>
  </si>
  <si>
    <t>XX-2410</t>
  </si>
  <si>
    <t>Prepaid Tuition and Fees</t>
  </si>
  <si>
    <t>XX-2490</t>
  </si>
  <si>
    <t>Other Prepaids</t>
  </si>
  <si>
    <t>TOTAL CURRENT LIABILITIES</t>
  </si>
  <si>
    <t>2700 - Long-term Liabilities</t>
  </si>
  <si>
    <t>XX-2710</t>
  </si>
  <si>
    <t>Notes Payable -- Banks</t>
  </si>
  <si>
    <t>XX-2720</t>
  </si>
  <si>
    <t>XX-2730</t>
  </si>
  <si>
    <t>Notes Payable -- Parishioners</t>
  </si>
  <si>
    <t>XX-2770</t>
  </si>
  <si>
    <t>Notes Payable -- Other Parishes</t>
  </si>
  <si>
    <t>TOTAL LONG-TERM LIABILITIES</t>
  </si>
  <si>
    <t>TOTAL LIABILITIES</t>
  </si>
  <si>
    <t>2800 Restricted Net Assets</t>
  </si>
  <si>
    <t>XX-2810</t>
  </si>
  <si>
    <t>XX-2820</t>
  </si>
  <si>
    <t>Endowment Fund</t>
  </si>
  <si>
    <t>XX-2890</t>
  </si>
  <si>
    <t>92-XXXX</t>
  </si>
  <si>
    <t>TOTAL RESTRICTED NET ASSETS</t>
  </si>
  <si>
    <t>2900 Unrestricted Net Assets</t>
  </si>
  <si>
    <t>XX-2910</t>
  </si>
  <si>
    <t>XX-2920</t>
  </si>
  <si>
    <t>Parish--Designated Funds</t>
  </si>
  <si>
    <t>XX-2930</t>
  </si>
  <si>
    <t>Fixed Asset Fund Balance</t>
  </si>
  <si>
    <t>TOTAL UNRESTRICTED NET ASSETS</t>
  </si>
  <si>
    <t>TOTAL LIABILITIES &amp; NET ASSETS</t>
  </si>
  <si>
    <t>REVENUES</t>
  </si>
  <si>
    <t>3000 Contributions</t>
  </si>
  <si>
    <t>XX-3010</t>
  </si>
  <si>
    <t>Weekly Envelopes for Parish Support</t>
  </si>
  <si>
    <t>XX-3020</t>
  </si>
  <si>
    <t>Offertory Collection</t>
  </si>
  <si>
    <t>XX-3030</t>
  </si>
  <si>
    <t>XX-3040</t>
  </si>
  <si>
    <t>Vigil Lights</t>
  </si>
  <si>
    <t>XX-3050</t>
  </si>
  <si>
    <t>Bequests</t>
  </si>
  <si>
    <t>XX-3060</t>
  </si>
  <si>
    <t>Donations</t>
  </si>
  <si>
    <t>XX-3070</t>
  </si>
  <si>
    <t>Special Collections for Others</t>
  </si>
  <si>
    <t>XX-3080</t>
  </si>
  <si>
    <t>Mass Stipends and Stole Fees</t>
  </si>
  <si>
    <t>XX-3090</t>
  </si>
  <si>
    <t>3100 Tuition and Program Fees</t>
  </si>
  <si>
    <t>XX-3110</t>
  </si>
  <si>
    <t>Tuition</t>
  </si>
  <si>
    <t>XX-3120</t>
  </si>
  <si>
    <t>Registration</t>
  </si>
  <si>
    <t>XX-3130</t>
  </si>
  <si>
    <t>Book and Supply Fees</t>
  </si>
  <si>
    <t>XX-3140</t>
  </si>
  <si>
    <t>XX-3190</t>
  </si>
  <si>
    <t>Miscellaneous Tuition and Fees</t>
  </si>
  <si>
    <t>3200 Contributed Services</t>
  </si>
  <si>
    <t>XX-3210</t>
  </si>
  <si>
    <t>Contributed Services of Religious</t>
  </si>
  <si>
    <t>XX-3250</t>
  </si>
  <si>
    <t>Other Contributed Services</t>
  </si>
  <si>
    <t>3300 Rentals</t>
  </si>
  <si>
    <t>XX-3310</t>
  </si>
  <si>
    <t>Hall Rentals</t>
  </si>
  <si>
    <t>XX-3390</t>
  </si>
  <si>
    <t>Other Rentals</t>
  </si>
  <si>
    <t>3400/3500 Other Revenues</t>
  </si>
  <si>
    <t>XX-3410</t>
  </si>
  <si>
    <t>Scholarships</t>
  </si>
  <si>
    <t>XX-3420</t>
  </si>
  <si>
    <t>Cafeteria</t>
  </si>
  <si>
    <t>XX-3430</t>
  </si>
  <si>
    <t>Vending Machines</t>
  </si>
  <si>
    <t>XX-3440</t>
  </si>
  <si>
    <t>Bingo and Other Program Concessions</t>
  </si>
  <si>
    <t>XX-3450</t>
  </si>
  <si>
    <t>Government Assistance</t>
  </si>
  <si>
    <t>XX-3460</t>
  </si>
  <si>
    <t>Archdiocesan Assistance</t>
  </si>
  <si>
    <t>XX-3470</t>
  </si>
  <si>
    <t>Investment Income</t>
  </si>
  <si>
    <t>XX-3480</t>
  </si>
  <si>
    <t>Publications</t>
  </si>
  <si>
    <t>XX-3510</t>
  </si>
  <si>
    <t>Loan Receipts</t>
  </si>
  <si>
    <t>XX-3520</t>
  </si>
  <si>
    <t>Sale of Assets</t>
  </si>
  <si>
    <t>XX-3590</t>
  </si>
  <si>
    <t>92-3000</t>
  </si>
  <si>
    <t>Cemetery Receipts</t>
  </si>
  <si>
    <t>3600 Fund Raising and Activity Events</t>
  </si>
  <si>
    <t>XX-3610</t>
  </si>
  <si>
    <t>Bingo</t>
  </si>
  <si>
    <t>XX-3620</t>
  </si>
  <si>
    <t>Festival (Net Proceeds)</t>
  </si>
  <si>
    <t>XX-3630</t>
  </si>
  <si>
    <t>Activity Fees</t>
  </si>
  <si>
    <t>XX-3690</t>
  </si>
  <si>
    <t>Other Fund Raisers (Net Proceeds)</t>
  </si>
  <si>
    <t>EXPENSES</t>
  </si>
  <si>
    <t>4000/4100 Salaries and Benefits</t>
  </si>
  <si>
    <t>XX-4010</t>
  </si>
  <si>
    <t>Salaries</t>
  </si>
  <si>
    <t>Salaries-Teachers, Principal</t>
  </si>
  <si>
    <t>XX-4020</t>
  </si>
  <si>
    <t>Salaries and Benefits Contributed</t>
  </si>
  <si>
    <t>XX-4030</t>
  </si>
  <si>
    <t>Unemployment Benefit Premiums</t>
  </si>
  <si>
    <t>XX-4040</t>
  </si>
  <si>
    <t>Employer's Portion of FICA Tax</t>
  </si>
  <si>
    <t>XX-4050</t>
  </si>
  <si>
    <t>Emplr's Portion - Hosp and Dent Ins</t>
  </si>
  <si>
    <t>XX-4060</t>
  </si>
  <si>
    <t>Employer's Contrib to Pension Plan</t>
  </si>
  <si>
    <t>XX-4080</t>
  </si>
  <si>
    <t>Continuing Education</t>
  </si>
  <si>
    <t>XX-4090</t>
  </si>
  <si>
    <t>Auto Allowance</t>
  </si>
  <si>
    <t>XX-4110</t>
  </si>
  <si>
    <t>Food and Living Allowance</t>
  </si>
  <si>
    <t>XX-4190</t>
  </si>
  <si>
    <t>4200 Supplies and Purch Services</t>
  </si>
  <si>
    <t>XX-4210</t>
  </si>
  <si>
    <t>Supplies/Program Expenses</t>
  </si>
  <si>
    <t>XX-4220</t>
  </si>
  <si>
    <t>Postage</t>
  </si>
  <si>
    <t>XX-4230</t>
  </si>
  <si>
    <t>Books/Consumables</t>
  </si>
  <si>
    <t>XX-4240</t>
  </si>
  <si>
    <t>Clothing and Shelter</t>
  </si>
  <si>
    <t>XX-4250</t>
  </si>
  <si>
    <t>Direct Assistance</t>
  </si>
  <si>
    <t>XX-4260</t>
  </si>
  <si>
    <t>A-V Materials</t>
  </si>
  <si>
    <t>XX-4270</t>
  </si>
  <si>
    <t>Food and Meals</t>
  </si>
  <si>
    <t>XX-4320</t>
  </si>
  <si>
    <t>XX-4340</t>
  </si>
  <si>
    <t>Professional Services</t>
  </si>
  <si>
    <t>XX-4390</t>
  </si>
  <si>
    <t xml:space="preserve">4400/4500 Building &amp; Grounds </t>
  </si>
  <si>
    <t xml:space="preserve"> XX-4410</t>
  </si>
  <si>
    <t>Telephone</t>
  </si>
  <si>
    <t>XX-4420</t>
  </si>
  <si>
    <t>Heat</t>
  </si>
  <si>
    <t>XX-4430</t>
  </si>
  <si>
    <t>Electric</t>
  </si>
  <si>
    <t>XX-4440</t>
  </si>
  <si>
    <t>Water and Sewer</t>
  </si>
  <si>
    <t>XX-4450</t>
  </si>
  <si>
    <t>Maintenance of Grounds</t>
  </si>
  <si>
    <t>XX-4460</t>
  </si>
  <si>
    <t>Repair &amp; Maint of Buildings</t>
  </si>
  <si>
    <t>XX-4470</t>
  </si>
  <si>
    <t>Repair &amp; Maint of Furn &amp; Equip</t>
  </si>
  <si>
    <t>XX-4480</t>
  </si>
  <si>
    <t>The Excel workbook is downloaded from the Archdiocesan website. Open the Excel workbook and save it on your computer or your network by following these steps:</t>
  </si>
  <si>
    <t>Column (M) is used to report data related to Faith in Our Future capital campaign activity.</t>
  </si>
  <si>
    <t xml:space="preserve">Column (K) is used to report data related to all restricted fund balances for cemeteries.  </t>
  </si>
  <si>
    <t>You must use the Explanations worksheet to record information about funds reported as Restricted Net Assets in Column (L).  You must list the name of each separate net asset, the ending balance, and the purpose of the fund on this worksheet.  Each description field will wrap multiple lines of text.  Report by type of fund (e.g., construction, capital maintenance, new organ), not type of investment.  Do not include an explanation amount for a cemetery.</t>
  </si>
  <si>
    <r>
      <t>Please provide information on each restricted net asset reported on the Balance Sheet included in</t>
    </r>
    <r>
      <rPr>
        <i/>
        <sz val="10"/>
        <rFont val="Arial"/>
        <family val="2"/>
      </rPr>
      <t xml:space="preserve"> accounts</t>
    </r>
  </si>
  <si>
    <r>
      <rPr>
        <sz val="10"/>
        <rFont val="Tahoma"/>
        <family val="2"/>
      </rPr>
      <t>Do not include cemetery amounts in this section.</t>
    </r>
    <r>
      <rPr>
        <i/>
        <sz val="10"/>
        <rFont val="Tahoma"/>
        <family val="2"/>
      </rPr>
      <t xml:space="preserve">  Explain any differences below.</t>
    </r>
  </si>
  <si>
    <t>Special Restricted Parish Collections</t>
  </si>
  <si>
    <t xml:space="preserve">                    Pastor/Parish Director                                           Chairperson, Finance Council</t>
  </si>
  <si>
    <t>Major Maintenance and Capital Expense</t>
  </si>
  <si>
    <t>Date of meeting with Pastoral Council: _________________________</t>
  </si>
  <si>
    <t>CONFIDENTIAL FINANCIAL STATEMENT DATA ENTRY WORKSHEET FOR THE FISCAL YEAR</t>
  </si>
  <si>
    <t>AS OF</t>
  </si>
  <si>
    <t>Save a copy of the Excel file.</t>
  </si>
  <si>
    <t>To facilitate the preparation of the report at the parish level and to expedite the processing of the report at the diocesan level, the CFS package has been prepared using a Microsoft Excel (Office 2013) linked workbook again this year.  Microsoft Office is the standard business software for the Archdiocese of Milwaukee.   Note that this workbook contains tabs to enter data and see the financial statements.  You must ensure that your version of Excel is set to "show sheet tabs."</t>
  </si>
  <si>
    <t>Office of Parish Financial Consulting.  You will be sent a statement of the actual</t>
  </si>
  <si>
    <t>Contact the Parish Financial Consulting Office if you need additional space or you will receive an error.</t>
  </si>
  <si>
    <t>Deanery:</t>
  </si>
  <si>
    <t xml:space="preserve">The Assessment worksheet is automatically populated from information that is entered on the Data Entry worksheet.  The calculation includes a credit for students enrolled in a K5-8 parish school and a credit for long-term debt.  </t>
  </si>
  <si>
    <r>
      <t xml:space="preserve">If you fail to submit a final and correct Confidential Financial Statement before the assessment billing is prepared, </t>
    </r>
    <r>
      <rPr>
        <b/>
        <i/>
        <sz val="12"/>
        <rFont val="Tahoma"/>
        <family val="2"/>
      </rPr>
      <t>your billed assessment amount will be calculated as 115% of the higher of the previous two years' billed amounts</t>
    </r>
    <r>
      <rPr>
        <b/>
        <sz val="12"/>
        <rFont val="Tahoma"/>
        <family val="2"/>
      </rPr>
      <t>.</t>
    </r>
  </si>
  <si>
    <t>School K5-8:</t>
  </si>
  <si>
    <t>School K3,K4</t>
  </si>
  <si>
    <t>OTHER NON-CASH TRANSACTIONS:</t>
  </si>
  <si>
    <t>Archdiocesan Assessments</t>
  </si>
  <si>
    <t>Proceeds from Borrowing ..........................................................................................</t>
  </si>
  <si>
    <t>NET SURPLUS (DEFICIT) ...................................</t>
  </si>
  <si>
    <t>Credit for parish elementary school students K5-8:</t>
  </si>
  <si>
    <t>Cemetery</t>
  </si>
  <si>
    <t>FIOF</t>
  </si>
  <si>
    <t>Balance from Operations</t>
  </si>
  <si>
    <t>Plus/Less Unrealized Gains/Losses</t>
  </si>
  <si>
    <t>Amount reported on CFS B/S</t>
  </si>
  <si>
    <t>Difference</t>
  </si>
  <si>
    <t>YOU MUST COMPLETE THIS FORM.</t>
  </si>
  <si>
    <t>IF YOUR PARISH HAS RESTRICTED FUNDS OR LONG-TERM/MORTGAGE DEBT,</t>
  </si>
  <si>
    <t>Long-Term or Mortgage Debt</t>
  </si>
  <si>
    <t>Parental Choice Program(s) Revenue</t>
  </si>
  <si>
    <t>Archdiocesan assessment amount (multiply amount on line 5 by 5.0%.)</t>
  </si>
  <si>
    <t>As required by Archdiocesan policy, a copy of the parish annual financial statement has been submitted to the Archdiocese.  We assert that the parish Finance Council has met and reviewed the Balance Sheet and Statement of Receipts and Disbursements for the parish, that these statements have been presented to the Pastoral Council, and that a summary of the financial statements with the same information has been communicated to our parishioners.</t>
  </si>
  <si>
    <t xml:space="preserve">     - Parishes with parish schools report total enrollment for the school. K3 and K4 are reported separately from K5-8.</t>
  </si>
  <si>
    <t xml:space="preserve">     - Parishes that provide support for students attending another parish school report the number of students for which a subsidy was paid and the name(s) of the school(s).</t>
  </si>
  <si>
    <t>RECONCILIATION OF RESTRICTED ACTIVITY AND MORTGAGE DEBT</t>
  </si>
  <si>
    <t>1. The Excel workbook.  Please include contact information in your e-mail if the best person to contact with questions cannot be reached at the parish telephone number.</t>
  </si>
  <si>
    <t>Call or email  the Office of Parish and School Financial Consulting if you have any questions at:  
Katie: 414-769-3377 
Denise: 414-769-3336 
Email: parishfinance@archmil.org</t>
  </si>
  <si>
    <t>If there is a known reconciliation difference, please provide an explanation below:</t>
  </si>
  <si>
    <t>Endowment &amp; All Other Restricted</t>
  </si>
  <si>
    <r>
      <t>The 15% assessment increase cap has been eliminated and will no longer be used in the calculation of the assessment.  You should use the "Assessment" section of this workbook to view your assessment calculation and as your bill</t>
    </r>
    <r>
      <rPr>
        <b/>
        <sz val="12"/>
        <color indexed="10"/>
        <rFont val="Tahoma"/>
        <family val="2"/>
      </rPr>
      <t>.</t>
    </r>
    <r>
      <rPr>
        <sz val="12"/>
        <rFont val="Tahoma"/>
        <family val="2"/>
      </rPr>
      <t xml:space="preserve">  </t>
    </r>
    <r>
      <rPr>
        <b/>
        <sz val="12"/>
        <color indexed="10"/>
        <rFont val="Tahoma"/>
        <family val="2"/>
      </rPr>
      <t xml:space="preserve">The first quarter payment is due September 1.  </t>
    </r>
    <r>
      <rPr>
        <b/>
        <sz val="12"/>
        <rFont val="Tahoma"/>
        <family val="2"/>
      </rPr>
      <t>Prompt return of the CFS workbook will help us prepare timely billing. Quarterly statements for the assessment will be sent to your parish.</t>
    </r>
  </si>
  <si>
    <t xml:space="preserve">2. A statement signed by the pastor/administrator, trustees and finance council chairperson that tells us when and how the annual financial information was communicated to your parishioners.  A sample letter is included as the last tab in this workbook.           </t>
  </si>
  <si>
    <t>DGWSH</t>
  </si>
  <si>
    <t>FDLSH</t>
  </si>
  <si>
    <t>MILNW</t>
  </si>
  <si>
    <t>MILSE</t>
  </si>
  <si>
    <t>MILSW</t>
  </si>
  <si>
    <t>OZMIL</t>
  </si>
  <si>
    <t>WALWR</t>
  </si>
  <si>
    <t>WAUKE</t>
  </si>
  <si>
    <t>WAUKW</t>
  </si>
  <si>
    <t>Holy Land Catholic, Malone</t>
  </si>
  <si>
    <t>St. Elizabeth Ann Seton, Sheboygan</t>
  </si>
  <si>
    <t>Christ Child Academy, Sheboygan</t>
  </si>
  <si>
    <t>All Saints Catholic School, Kenosha</t>
  </si>
  <si>
    <t>St. Joseph Catholic Academy, Kenosha</t>
  </si>
  <si>
    <t>St. Mary's Springs Academy, Fond du Lac</t>
  </si>
  <si>
    <t>Siena Catholic Schools of Racine</t>
  </si>
  <si>
    <t>Seton Catholic Schools</t>
  </si>
  <si>
    <t>Wauwatosa Catholic School</t>
  </si>
  <si>
    <t>K-8 School (choose from list):</t>
  </si>
  <si>
    <t>Other Parish School - specify name(s) below</t>
  </si>
  <si>
    <t>Other information (provide commentary below):</t>
  </si>
  <si>
    <t>Other Parish School Support (enter name(s)):</t>
  </si>
  <si>
    <r>
      <t xml:space="preserve">Please review your classification of </t>
    </r>
    <r>
      <rPr>
        <b/>
        <sz val="12"/>
        <rFont val="Tahoma"/>
        <family val="2"/>
      </rPr>
      <t>Restricted</t>
    </r>
    <r>
      <rPr>
        <sz val="12"/>
        <rFont val="Tahoma"/>
        <family val="2"/>
      </rPr>
      <t xml:space="preserve"> and </t>
    </r>
    <r>
      <rPr>
        <b/>
        <sz val="12"/>
        <rFont val="Tahoma"/>
        <family val="2"/>
      </rPr>
      <t>Unrestricted</t>
    </r>
    <r>
      <rPr>
        <sz val="12"/>
        <rFont val="Tahoma"/>
        <family val="2"/>
      </rPr>
      <t xml:space="preserve"> investments and fund balances.  Funds may be restricted by the donor or by the solicitation.  Endowments are created only by action of the officers of the parish, and a proxy is always required.  The parish may set aside a portion of its accumulated funds for a specific purpose; this is a parish designated (unrestricted) fund.  </t>
    </r>
  </si>
  <si>
    <t>COVID-19</t>
  </si>
  <si>
    <t>PPP Loan Payable</t>
  </si>
  <si>
    <t>XX-2130</t>
  </si>
  <si>
    <t>XX-3455.1</t>
  </si>
  <si>
    <t>PPP Revenue</t>
  </si>
  <si>
    <t>Inter-parish Pandemic Assistance</t>
  </si>
  <si>
    <t>XX-3455.2</t>
  </si>
  <si>
    <t>XX-3455.3</t>
  </si>
  <si>
    <t>Other Pandemic Assistance</t>
  </si>
  <si>
    <t>Other Revenue (excluding 3455, 3510, 3520) .................................</t>
  </si>
  <si>
    <t>Pandemic Assistance</t>
  </si>
  <si>
    <t xml:space="preserve">September 1, December 1, March 1, and June 1…………... </t>
  </si>
  <si>
    <t>XX-4770</t>
  </si>
  <si>
    <t>Parishes are required to fill out the "Restricted &amp; Debt Recon" worksheet.  Please enter data in the yellow-colored cells if your parish has any restricted activity or mortgage debt. The remaining information will auto-calculate. Your CFS should not be submitted until there are no reconciliation differences in your restricted funds.</t>
  </si>
  <si>
    <t>Expenses related to fundraising should be recorded as reductions in the appropriate revenue accounts.  Only the net revenue is included in the assessment calculation.  A fundraiser that produces a net deficit should be recorded as a parish/school expense.</t>
  </si>
  <si>
    <t>Shared Expense Reimbursement</t>
  </si>
  <si>
    <t>Purpose of Funds Received</t>
  </si>
  <si>
    <t>Total Revenue</t>
  </si>
  <si>
    <t>PPP Loan forgiven, used for payroll</t>
  </si>
  <si>
    <t>EIDL Grant Received</t>
  </si>
  <si>
    <t>Example:</t>
  </si>
  <si>
    <t>EXPLANATION OF COVID-19 RELATED INCOME</t>
  </si>
  <si>
    <t>The total of all revenue posted in 3455.1, 3445.2 and 3455.3 must be listed on this form.</t>
  </si>
  <si>
    <t>Inter-Parish Pandemic Assistance</t>
  </si>
  <si>
    <t>Depreciation is a non-cash expense and the appearance of it on the parish financial statements may be misleading to the users of those reports. Although some parishes may have audited financial statements that include depreciation, the CFS should not include depreciation expense. Parishes should use account 4740 to recognize the full expense in the fiscal year in which the cash was disbursed.</t>
  </si>
  <si>
    <t xml:space="preserve">Parishes are instructed to use the COVID-19 Accounting Manual to determine how to book all COVID-19 related loans, grants and income. </t>
  </si>
  <si>
    <t>KENSH</t>
  </si>
  <si>
    <t>RACIN</t>
  </si>
  <si>
    <t>Prepaid Retirement and Health Insurance</t>
  </si>
  <si>
    <t>COVID-19 Relief</t>
  </si>
  <si>
    <t>PPP-1 Loan Payable</t>
  </si>
  <si>
    <t>PPP-2 Loan Payable</t>
  </si>
  <si>
    <t>TOTAL OPERATING REVENUES  (Line 1 to 9) ......................................................…</t>
  </si>
  <si>
    <t>OPERATING SURPLUS (DEFICIT) (Line 10 - Line 19) ...................................................</t>
  </si>
  <si>
    <t>TOTAL OTHER RECEIPTS (Line 21 to 24)…………………</t>
  </si>
  <si>
    <t>Total Salaries &amp; Benefits (Line 11+12) ..............................................</t>
  </si>
  <si>
    <t xml:space="preserve">TOTAL OTHER DISBURSEMENTS (Line 26 to 29)………. </t>
  </si>
  <si>
    <t>TOTAL REVENUES:</t>
  </si>
  <si>
    <t>TOTAL EXPENSES:</t>
  </si>
  <si>
    <t>Relief</t>
  </si>
  <si>
    <t>For Archdiocesan Use Only:</t>
  </si>
  <si>
    <t>Unrealized Gains</t>
  </si>
  <si>
    <t>Unrealized (Losses)</t>
  </si>
  <si>
    <t>2021 Ending Fixed Asset Fund Balance</t>
  </si>
  <si>
    <t>Retained Earnings Roll Forward</t>
  </si>
  <si>
    <t>PPP Loan forgiven for shared staff with St. John</t>
  </si>
  <si>
    <t>Difference - $</t>
  </si>
  <si>
    <t>Difference - %</t>
  </si>
  <si>
    <t>Debt Repayment - Principal</t>
  </si>
  <si>
    <t>Increase (Decrease) in Fixed Asset Balance, Used Above</t>
  </si>
  <si>
    <t>Please provide the total of all COVID-19 revenue received, including:
EIDL Grants, ESSER/GEER, EANS, City Forward Grants, ERTC, PPP-1, PPP-2, FFCRA, etc.</t>
  </si>
  <si>
    <t>Increase (Decrease) in Fixed Asset Balance: See below</t>
  </si>
  <si>
    <t>Fiscal Year 2021-2022</t>
  </si>
  <si>
    <t xml:space="preserve">         fiscal year 2022.</t>
  </si>
  <si>
    <r>
      <t xml:space="preserve">Parishes receive a credit for the number of students enrolled in grades K5 through 8 of a parish school.  The credit used in the 2021-2022 assessment is $3,686 per pupil in grades K5-8.  The number of students entered in cell G5 is the third Friday in September count provided to OSCYM in September 2021.  </t>
    </r>
    <r>
      <rPr>
        <i/>
        <sz val="12"/>
        <rFont val="Tahoma"/>
        <family val="2"/>
      </rPr>
      <t>If you enter a number of students, then you must also select the name of a school (your own parish or collaborative school), or enter the name of another parish school.  If you do not enter the name of a school, you will receive an error message when you try to enter data in the Schools column of the worksheet.</t>
    </r>
  </si>
  <si>
    <t>Report the number of students enrolled at the parish in K-12 religious education instruction during fiscal year 2021-2022 in cell K5.</t>
  </si>
  <si>
    <t>Fees collected for Religious Education or School tuition for the 2022-2023 school year are deferred income and are recorded in account 2410 on the Balance Sheet.</t>
  </si>
  <si>
    <t>All known, unpaid obligations of the parish at June 30, 2022 are recorded as Expenses on the Statement of Income and Expense, and Current Liabilities on the Balance Sheet.  This includes any unpaid portion of the current year’s assessment, property and liability insurance, pension or group life insurance obligations to the Archdiocese, custodian or sponsor.</t>
  </si>
  <si>
    <t>Email the following items by Thursday, September 15, 2022 to: parishfinance@archmil.org</t>
  </si>
  <si>
    <t>3. Parishes with schools and independent or system schools that participate in any of the three Choice programs, are required to submit their 6/30/2022 final audited financials, corresponding management letter, including the Private School Choice Program Reserve Balance Schedule, and the fiscal practice audit.</t>
  </si>
  <si>
    <t>Love One Another (LOA)</t>
  </si>
  <si>
    <t>Love One Another   (Dept 98)</t>
  </si>
  <si>
    <t>XX-2850</t>
  </si>
  <si>
    <t>JUNE 30, 2022</t>
  </si>
  <si>
    <t>2021-2022 CFS Restricted Activity &amp; Debt Reconciliations</t>
  </si>
  <si>
    <t>2021 Ending Balance</t>
  </si>
  <si>
    <t>Plus: 2022 Income (P&amp;L Lines 10 &amp; 25)</t>
  </si>
  <si>
    <t>Less: 2022 Debt Repayment (P&amp;L Line 26)</t>
  </si>
  <si>
    <t>Less: 2022 Capital Expenditures (Line 28)</t>
  </si>
  <si>
    <t>2022 Ending Balance (Calculated)</t>
  </si>
  <si>
    <t>2021 Ending Total Net Assets Balance</t>
  </si>
  <si>
    <t>2022 Net Surplus (Deficit) - Unrestricted</t>
  </si>
  <si>
    <t>2022 Net Surplus (Deficit) - Restricted</t>
  </si>
  <si>
    <t>2022 Net Surplus (Deficit) - FIOF</t>
  </si>
  <si>
    <t>2022 Net Surplus (Deficit) - Covid-19 Relief</t>
  </si>
  <si>
    <t>2022 Ending Total Net Assets Balance, Calculated</t>
  </si>
  <si>
    <t>2022 Ending Fixed Asset Fund Balance</t>
  </si>
  <si>
    <t>Less: 2022 Expenses (P&amp;L Line 19)</t>
  </si>
  <si>
    <t>Love One Another</t>
  </si>
  <si>
    <t xml:space="preserve">Love One </t>
  </si>
  <si>
    <t>Another</t>
  </si>
  <si>
    <t>2021-2022</t>
  </si>
  <si>
    <t>NUMBER OF STUDENTS ENROLLED SEPT 2021</t>
  </si>
  <si>
    <t>Payable During Fiscal Year 2022-2023:</t>
  </si>
  <si>
    <t>Gross receipts, fiscal year ended June 30, 2022……………………</t>
  </si>
  <si>
    <t>Less: 10% of LT debt as of June 30, 2022………………..</t>
  </si>
  <si>
    <t xml:space="preserve">payable during the 2022-2023 fiscal year.  It may be adjusted after review by the </t>
  </si>
  <si>
    <t>Love One Another Investment Income</t>
  </si>
  <si>
    <t>Total Contributions</t>
  </si>
  <si>
    <t>Total Tuition and Program Fees</t>
  </si>
  <si>
    <t>Total Other Revenue</t>
  </si>
  <si>
    <t>Total Fundraising Revenue</t>
  </si>
  <si>
    <t>Total Salaries and Benefits</t>
  </si>
  <si>
    <t>Total Supplies and Purch Services</t>
  </si>
  <si>
    <t>Total Buildings &amp; Grounds</t>
  </si>
  <si>
    <t>Total Other Expense</t>
  </si>
  <si>
    <t>TOTAL OPERATING EXPENSES (Line 13 to 18) ..........................................................</t>
  </si>
  <si>
    <t>The data entry worksheet for fiscal year 2021-2022 includes all updates to the chart of accounts, including the accounts noted in the COVID-19 Accounting Manual and the Love One Another Capital Campaign Accounting Manual.</t>
  </si>
  <si>
    <t xml:space="preserve">Column (L) is used to report data related to all restricted fund balances except for cemeteries, Faith In Our Future, and Love One Another.  Contributions, interest income, disbursements made from restricted funds, investment account balances and other bank balances for all restricted funds are entered in this column.  You must enter the fund balance (equity) amounts as Scholarship, Endowment or Other Restricted Funds.  Note the default is Other Restricted Funds; this category will automatically adjust to balance your entries.  The net asset balance for the General Fund (Retained Earnings) is calculated on this worksheet.  The General Fund balance will be adjusted for the value of assets held in the parish unrestricted accounts that are part of the restricted net asset balances.  </t>
  </si>
  <si>
    <t>Love One Another Restricted Contributions</t>
  </si>
  <si>
    <t>Love One Another Long-term Investments</t>
  </si>
  <si>
    <t>Love One Another Net Assets</t>
  </si>
  <si>
    <t>Current Maturity of Long-term Debt (See Note)</t>
  </si>
  <si>
    <t>2022 Net Surplus (Deficit) - LOA</t>
  </si>
  <si>
    <t>CONTACT INFORMATION:</t>
  </si>
  <si>
    <r>
      <t xml:space="preserve">numbered 28xx.  </t>
    </r>
    <r>
      <rPr>
        <i/>
        <sz val="10"/>
        <rFont val="Arial"/>
        <family val="2"/>
      </rPr>
      <t xml:space="preserve">The total of all items listed below must equal the amount that appears on the </t>
    </r>
    <r>
      <rPr>
        <b/>
        <i/>
        <sz val="10"/>
        <rFont val="Arial"/>
        <family val="2"/>
      </rPr>
      <t>Balance Sheet.</t>
    </r>
  </si>
  <si>
    <t>The total of all funds listed in accounts 1810 - 1850 must equal the total of accounts 2810 - 2890.</t>
  </si>
  <si>
    <t xml:space="preserve">   # Students on 3rd Friday in September 2021 x $3,686………….</t>
  </si>
  <si>
    <t xml:space="preserve">All cemetery assets (bank accounts, perpetual care funds, land, buildings, etc.) are entered in cell K58 (column K, line 58, 92-XXXX Cemetery Assets). </t>
  </si>
  <si>
    <t>Column (N) is used to report Love One Another (LOA) capital campaign activity. Note: Only parishes that participated in the "Pilot" phase and received distributions from the LOA Trust by 6/30/2022 should use Column O. All other parishes should not have activity until the 2022-2023 fiscal year.</t>
  </si>
  <si>
    <t>Column (O) is used to report COVID-19 pandemic assistance activity.</t>
  </si>
  <si>
    <t>Cemetery revenue from all sources is entered in total in cell K158.</t>
  </si>
  <si>
    <t>School Choice receipts are entered at the full voucher amount received on Line 132.</t>
  </si>
  <si>
    <r>
      <t xml:space="preserve">Unrealized gains or losses are </t>
    </r>
    <r>
      <rPr>
        <u val="single"/>
        <sz val="12"/>
        <rFont val="Tahoma"/>
        <family val="2"/>
      </rPr>
      <t>not</t>
    </r>
    <r>
      <rPr>
        <sz val="12"/>
        <rFont val="Tahoma"/>
        <family val="2"/>
      </rPr>
      <t xml:space="preserve"> included as operating income/expense but must still be reported on the CFS.  Use lines 236 (gain) or line 237 (loss) for reconciliation purposes.</t>
    </r>
  </si>
  <si>
    <t>Payments to consolidated or collaborative grade schools on behalf of children registered as parishioners is recorded, net of any tuition received by the parish, in cell E229.  Do not report these payments as assessments (line 218).  All payments to a school other than a parish school are recorded as support regardless of how they are calculated (e.g., reimbursement of actual expenses, percent of cost, fixed amount per pupil).</t>
  </si>
  <si>
    <t>Cemetery expenditures of all kinds are entered in cell K228.</t>
  </si>
  <si>
    <t>Catholic High School support, net of tuition received by the parish, is entered in cell J230.  Do not report these payments as assessments (line 218).</t>
  </si>
  <si>
    <t>Expenditures from restricted funds are recorded as operating expenses in columns L, M or N, regardless of the year in which the funds were collected.</t>
  </si>
  <si>
    <t xml:space="preserve">   (from Statement of Receipts Disbursements, line 10)</t>
  </si>
  <si>
    <t>OTHER NON-CASH TRANSACTIONS</t>
  </si>
  <si>
    <t>Unrealized gains on investments …..........................</t>
  </si>
  <si>
    <t>Unrealized losses on investments ….........................</t>
  </si>
  <si>
    <t>NET (INCLUDING OTHER NON-CASH) ...................................</t>
  </si>
  <si>
    <t>The annual Confidential Financial Statement (CFS) is a group of financial documents prepared at the end of the fiscal year by all parishes of the Archdiocese of Milwaukee.  The data contained in these reports is used to calculate the archdiocesan assessment, for strategic planning purposes, for proxy determinations, and for other analytical purposes.  It is confidential in that it is not public record.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</si>
</sst>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
    <numFmt numFmtId="171" formatCode="_(&quot;$&quot;* #,##0.0_);_(&quot;$&quot;* \(#,##0.0\);_(&quot;$&quot;* &quot;-&quot;??_);_(@_)"/>
    <numFmt numFmtId="172" formatCode="_(&quot;$&quot;* #,##0_);_(&quot;$&quot;* \(#,##0\);_(&quot;$&quot;* &quot;-&quot;??_);_(@_)"/>
    <numFmt numFmtId="173" formatCode="0.0%"/>
  </numFmts>
  <fonts count="109">
    <font>
      <sz val="10"/>
      <name val="Tahoma"/>
      <family val="0"/>
    </font>
    <font>
      <b/>
      <sz val="12"/>
      <name val="Arial"/>
      <family val="2"/>
    </font>
    <font>
      <sz val="10"/>
      <name val="Arial"/>
      <family val="2"/>
    </font>
    <font>
      <sz val="10"/>
      <name val="Arial MT"/>
      <family val="2"/>
    </font>
    <font>
      <b/>
      <sz val="12"/>
      <name val="Arial MT"/>
      <family val="0"/>
    </font>
    <font>
      <sz val="14"/>
      <name val="Arial"/>
      <family val="2"/>
    </font>
    <font>
      <b/>
      <sz val="14"/>
      <name val="Arial"/>
      <family val="2"/>
    </font>
    <font>
      <sz val="12"/>
      <name val="Arial"/>
      <family val="2"/>
    </font>
    <font>
      <b/>
      <sz val="9"/>
      <name val="Arial Narrow"/>
      <family val="2"/>
    </font>
    <font>
      <b/>
      <sz val="10"/>
      <name val="Arial MT"/>
      <family val="2"/>
    </font>
    <font>
      <u val="single"/>
      <sz val="10"/>
      <name val="Arial"/>
      <family val="2"/>
    </font>
    <font>
      <b/>
      <sz val="9"/>
      <name val="Arial MT"/>
      <family val="2"/>
    </font>
    <font>
      <sz val="9"/>
      <name val="Arial"/>
      <family val="2"/>
    </font>
    <font>
      <sz val="9"/>
      <name val="Arial MT"/>
      <family val="0"/>
    </font>
    <font>
      <b/>
      <sz val="9"/>
      <name val="Arial"/>
      <family val="2"/>
    </font>
    <font>
      <b/>
      <sz val="8"/>
      <color indexed="10"/>
      <name val="Arial"/>
      <family val="2"/>
    </font>
    <font>
      <b/>
      <sz val="9"/>
      <color indexed="9"/>
      <name val="Arial Narrow"/>
      <family val="2"/>
    </font>
    <font>
      <sz val="9"/>
      <name val="Arial Narrow"/>
      <family val="2"/>
    </font>
    <font>
      <b/>
      <sz val="10"/>
      <color indexed="10"/>
      <name val="Arial"/>
      <family val="2"/>
    </font>
    <font>
      <sz val="8"/>
      <name val="Arial Narrow"/>
      <family val="2"/>
    </font>
    <font>
      <b/>
      <sz val="10"/>
      <name val="Arial"/>
      <family val="2"/>
    </font>
    <font>
      <b/>
      <sz val="10"/>
      <color indexed="9"/>
      <name val="Arial"/>
      <family val="2"/>
    </font>
    <font>
      <sz val="10"/>
      <name val="Arial Narrow"/>
      <family val="2"/>
    </font>
    <font>
      <b/>
      <sz val="10"/>
      <color indexed="9"/>
      <name val="Arial Narrow"/>
      <family val="2"/>
    </font>
    <font>
      <b/>
      <sz val="10"/>
      <name val="Arial Narrow"/>
      <family val="2"/>
    </font>
    <font>
      <sz val="9"/>
      <color indexed="9"/>
      <name val="Arial Narrow"/>
      <family val="2"/>
    </font>
    <font>
      <sz val="10"/>
      <color indexed="9"/>
      <name val="Arial Narrow"/>
      <family val="2"/>
    </font>
    <font>
      <b/>
      <sz val="12"/>
      <color indexed="10"/>
      <name val="Arial"/>
      <family val="2"/>
    </font>
    <font>
      <u val="single"/>
      <sz val="16"/>
      <name val="AGaramond Bold"/>
      <family val="1"/>
    </font>
    <font>
      <sz val="11"/>
      <name val="Arial"/>
      <family val="2"/>
    </font>
    <font>
      <sz val="8"/>
      <name val="Arial"/>
      <family val="2"/>
    </font>
    <font>
      <b/>
      <sz val="11"/>
      <name val="Arial"/>
      <family val="2"/>
    </font>
    <font>
      <b/>
      <u val="single"/>
      <sz val="10"/>
      <name val="Arial"/>
      <family val="2"/>
    </font>
    <font>
      <b/>
      <i/>
      <sz val="10"/>
      <name val="Arial"/>
      <family val="2"/>
    </font>
    <font>
      <i/>
      <sz val="10"/>
      <name val="Arial"/>
      <family val="2"/>
    </font>
    <font>
      <sz val="8"/>
      <name val="Tahoma"/>
      <family val="2"/>
    </font>
    <font>
      <u val="single"/>
      <sz val="10"/>
      <color indexed="12"/>
      <name val="Tahoma"/>
      <family val="2"/>
    </font>
    <font>
      <u val="single"/>
      <sz val="10"/>
      <color indexed="36"/>
      <name val="Tahoma"/>
      <family val="2"/>
    </font>
    <font>
      <b/>
      <sz val="10"/>
      <name val="Tahoma"/>
      <family val="2"/>
    </font>
    <font>
      <b/>
      <sz val="8"/>
      <color indexed="10"/>
      <name val="Arial Narrow"/>
      <family val="2"/>
    </font>
    <font>
      <b/>
      <sz val="11"/>
      <color indexed="10"/>
      <name val="Arial"/>
      <family val="2"/>
    </font>
    <font>
      <sz val="11"/>
      <name val="Tahoma"/>
      <family val="2"/>
    </font>
    <font>
      <sz val="9"/>
      <color indexed="12"/>
      <name val="Arial Narrow"/>
      <family val="2"/>
    </font>
    <font>
      <b/>
      <sz val="12"/>
      <name val="Tahoma"/>
      <family val="2"/>
    </font>
    <font>
      <b/>
      <sz val="14"/>
      <name val="Tahoma"/>
      <family val="2"/>
    </font>
    <font>
      <sz val="12"/>
      <name val="Tahoma"/>
      <family val="2"/>
    </font>
    <font>
      <b/>
      <i/>
      <sz val="12"/>
      <name val="Tahoma"/>
      <family val="2"/>
    </font>
    <font>
      <b/>
      <u val="single"/>
      <sz val="12"/>
      <name val="Tahoma"/>
      <family val="2"/>
    </font>
    <font>
      <sz val="7"/>
      <name val="Times New Roman"/>
      <family val="1"/>
    </font>
    <font>
      <u val="single"/>
      <sz val="12"/>
      <name val="Tahoma"/>
      <family val="2"/>
    </font>
    <font>
      <sz val="9"/>
      <name val="Tahoma"/>
      <family val="2"/>
    </font>
    <font>
      <sz val="12"/>
      <color indexed="12"/>
      <name val="Tahoma"/>
      <family val="2"/>
    </font>
    <font>
      <u val="single"/>
      <sz val="10"/>
      <name val="Tahoma"/>
      <family val="2"/>
    </font>
    <font>
      <sz val="12"/>
      <name val="Times New Roman"/>
      <family val="1"/>
    </font>
    <font>
      <i/>
      <sz val="12"/>
      <name val="Tahoma"/>
      <family val="2"/>
    </font>
    <font>
      <i/>
      <sz val="9"/>
      <name val="Tahoma"/>
      <family val="2"/>
    </font>
    <font>
      <i/>
      <sz val="10"/>
      <name val="Tahoma"/>
      <family val="2"/>
    </font>
    <font>
      <b/>
      <sz val="12"/>
      <color indexed="10"/>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0"/>
      <name val="Tahoma"/>
      <family val="2"/>
    </font>
    <font>
      <sz val="12"/>
      <color indexed="8"/>
      <name val="Calibri"/>
      <family val="2"/>
    </font>
    <font>
      <u val="single"/>
      <sz val="12"/>
      <color indexed="8"/>
      <name val="Calibri"/>
      <family val="2"/>
    </font>
    <font>
      <i/>
      <sz val="10"/>
      <color indexed="23"/>
      <name val="Tahoma"/>
      <family val="2"/>
    </font>
    <font>
      <sz val="12"/>
      <name val="Calibri"/>
      <family val="2"/>
    </font>
    <font>
      <b/>
      <sz val="12"/>
      <color indexed="23"/>
      <name val="Calibri"/>
      <family val="2"/>
    </font>
    <font>
      <b/>
      <u val="single"/>
      <sz val="12"/>
      <name val="Calibri"/>
      <family val="2"/>
    </font>
    <font>
      <b/>
      <sz val="12"/>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0000"/>
      <name val="Tahoma"/>
      <family val="2"/>
    </font>
    <font>
      <sz val="12"/>
      <color theme="1"/>
      <name val="Calibri"/>
      <family val="2"/>
    </font>
    <font>
      <u val="single"/>
      <sz val="12"/>
      <color theme="1"/>
      <name val="Calibri"/>
      <family val="2"/>
    </font>
    <font>
      <i/>
      <sz val="10"/>
      <color theme="0" tint="-0.4999699890613556"/>
      <name val="Tahoma"/>
      <family val="2"/>
    </font>
    <font>
      <b/>
      <sz val="12"/>
      <color theme="0" tint="-0.4999699890613556"/>
      <name val="Calibri"/>
      <family val="2"/>
    </font>
    <font>
      <b/>
      <sz val="12"/>
      <color theme="1"/>
      <name val="Calibri"/>
      <family val="2"/>
    </font>
    <font>
      <b/>
      <sz val="8"/>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double">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double"/>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color indexed="8"/>
      </bottom>
    </border>
    <border>
      <left style="thin"/>
      <right style="thin"/>
      <top style="thin"/>
      <bottom style="mediu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37"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36"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400">
    <xf numFmtId="0" fontId="0" fillId="0" borderId="0" xfId="0" applyAlignment="1">
      <alignment/>
    </xf>
    <xf numFmtId="0" fontId="0" fillId="0" borderId="0" xfId="0" applyAlignment="1">
      <alignment horizontal="right"/>
    </xf>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centerContinuous" vertical="center"/>
    </xf>
    <xf numFmtId="0" fontId="3" fillId="0" borderId="0" xfId="0" applyFont="1" applyAlignment="1">
      <alignment horizontal="centerContinuous" vertical="center"/>
    </xf>
    <xf numFmtId="0" fontId="2" fillId="0" borderId="0" xfId="0" applyFont="1" applyAlignment="1">
      <alignment horizontal="centerContinuous"/>
    </xf>
    <xf numFmtId="0" fontId="1"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horizontal="centerContinuous"/>
    </xf>
    <xf numFmtId="0" fontId="0" fillId="0" borderId="0" xfId="0" applyBorder="1" applyAlignment="1">
      <alignment horizontal="centerContinuous"/>
    </xf>
    <xf numFmtId="0" fontId="5" fillId="0" borderId="0" xfId="0" applyFont="1" applyBorder="1" applyAlignment="1">
      <alignment horizontal="centerContinuous"/>
    </xf>
    <xf numFmtId="0" fontId="6" fillId="0" borderId="0" xfId="0" applyFont="1" applyBorder="1" applyAlignment="1">
      <alignment horizontal="centerContinuous"/>
    </xf>
    <xf numFmtId="0" fontId="2" fillId="0" borderId="0" xfId="0" applyFont="1" applyFill="1" applyBorder="1" applyAlignment="1">
      <alignment horizontal="centerContinuous"/>
    </xf>
    <xf numFmtId="0" fontId="1" fillId="0" borderId="0" xfId="0" applyFont="1" applyBorder="1" applyAlignment="1">
      <alignment horizontal="centerContinuous"/>
    </xf>
    <xf numFmtId="0" fontId="7" fillId="0" borderId="0" xfId="0" applyFont="1" applyBorder="1" applyAlignment="1">
      <alignment horizontal="centerContinuous"/>
    </xf>
    <xf numFmtId="0" fontId="8" fillId="0" borderId="0" xfId="0" applyFont="1" applyFill="1" applyBorder="1" applyAlignment="1">
      <alignment horizontal="centerContinuous"/>
    </xf>
    <xf numFmtId="0" fontId="1" fillId="0" borderId="0" xfId="0" applyFont="1" applyBorder="1" applyAlignment="1" applyProtection="1">
      <alignment horizontal="centerContinuous"/>
      <protection locked="0"/>
    </xf>
    <xf numFmtId="0" fontId="1" fillId="0" borderId="0" xfId="0" applyFont="1" applyAlignment="1">
      <alignment horizontal="centerContinuous"/>
    </xf>
    <xf numFmtId="0" fontId="7" fillId="0" borderId="0" xfId="0" applyFont="1" applyFill="1" applyBorder="1" applyAlignment="1">
      <alignment horizontal="centerContinuous"/>
    </xf>
    <xf numFmtId="0" fontId="2" fillId="0" borderId="0" xfId="0" applyFont="1" applyAlignment="1">
      <alignment/>
    </xf>
    <xf numFmtId="0" fontId="9"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10" xfId="0" applyFont="1" applyBorder="1" applyAlignment="1">
      <alignment/>
    </xf>
    <xf numFmtId="0" fontId="12" fillId="0" borderId="11" xfId="0" applyFont="1" applyBorder="1" applyAlignment="1">
      <alignment/>
    </xf>
    <xf numFmtId="37" fontId="12" fillId="0" borderId="12" xfId="0" applyNumberFormat="1" applyFont="1" applyBorder="1" applyAlignment="1">
      <alignment/>
    </xf>
    <xf numFmtId="37" fontId="12" fillId="0" borderId="12" xfId="0" applyNumberFormat="1" applyFont="1" applyBorder="1" applyAlignment="1">
      <alignment/>
    </xf>
    <xf numFmtId="0" fontId="12" fillId="0" borderId="13" xfId="0" applyFont="1" applyBorder="1" applyAlignment="1">
      <alignment/>
    </xf>
    <xf numFmtId="0" fontId="12" fillId="0" borderId="14" xfId="0" applyFont="1" applyBorder="1" applyAlignment="1">
      <alignment/>
    </xf>
    <xf numFmtId="37" fontId="13" fillId="0" borderId="12" xfId="0" applyNumberFormat="1" applyFont="1" applyBorder="1" applyAlignment="1">
      <alignment/>
    </xf>
    <xf numFmtId="0" fontId="11" fillId="0" borderId="0" xfId="0" applyFont="1" applyBorder="1" applyAlignment="1">
      <alignment/>
    </xf>
    <xf numFmtId="0" fontId="14" fillId="0" borderId="10" xfId="0" applyFont="1" applyBorder="1" applyAlignment="1">
      <alignment/>
    </xf>
    <xf numFmtId="0" fontId="14" fillId="0" borderId="15" xfId="0" applyFont="1" applyBorder="1" applyAlignment="1">
      <alignment/>
    </xf>
    <xf numFmtId="0" fontId="14" fillId="0" borderId="11" xfId="0" applyFont="1" applyBorder="1" applyAlignment="1">
      <alignment/>
    </xf>
    <xf numFmtId="37" fontId="11" fillId="0" borderId="12" xfId="0" applyNumberFormat="1" applyFont="1" applyBorder="1" applyAlignment="1">
      <alignment/>
    </xf>
    <xf numFmtId="37" fontId="12" fillId="0" borderId="16" xfId="0" applyNumberFormat="1" applyFont="1" applyBorder="1" applyAlignment="1">
      <alignment/>
    </xf>
    <xf numFmtId="0" fontId="12" fillId="0" borderId="0" xfId="0" applyFont="1" applyBorder="1" applyAlignment="1">
      <alignment/>
    </xf>
    <xf numFmtId="0" fontId="12" fillId="0" borderId="15" xfId="0" applyFont="1" applyBorder="1" applyAlignment="1">
      <alignment/>
    </xf>
    <xf numFmtId="37" fontId="14" fillId="0" borderId="12" xfId="0" applyNumberFormat="1" applyFont="1" applyBorder="1" applyAlignment="1">
      <alignment/>
    </xf>
    <xf numFmtId="0" fontId="12" fillId="0" borderId="0" xfId="0" applyFont="1" applyAlignment="1">
      <alignment/>
    </xf>
    <xf numFmtId="0" fontId="12" fillId="0" borderId="0" xfId="0" applyFont="1" applyBorder="1" applyAlignment="1">
      <alignment/>
    </xf>
    <xf numFmtId="0" fontId="11" fillId="0" borderId="10" xfId="0" applyFont="1" applyBorder="1" applyAlignment="1">
      <alignment/>
    </xf>
    <xf numFmtId="0" fontId="12" fillId="0" borderId="0" xfId="0" applyFont="1" applyAlignment="1">
      <alignment horizontal="centerContinuous"/>
    </xf>
    <xf numFmtId="0" fontId="14" fillId="0" borderId="0" xfId="0" applyFont="1" applyAlignment="1">
      <alignment/>
    </xf>
    <xf numFmtId="37" fontId="13" fillId="0" borderId="12" xfId="0" applyNumberFormat="1" applyFont="1" applyBorder="1" applyAlignment="1">
      <alignment/>
    </xf>
    <xf numFmtId="0" fontId="11" fillId="0" borderId="13" xfId="0" applyFont="1" applyBorder="1" applyAlignment="1">
      <alignment/>
    </xf>
    <xf numFmtId="0" fontId="12" fillId="0" borderId="17" xfId="0" applyFont="1" applyBorder="1" applyAlignment="1">
      <alignment/>
    </xf>
    <xf numFmtId="0" fontId="14" fillId="0" borderId="16" xfId="0" applyFont="1" applyBorder="1" applyAlignment="1">
      <alignment/>
    </xf>
    <xf numFmtId="37" fontId="14" fillId="0" borderId="18" xfId="0" applyNumberFormat="1" applyFont="1" applyBorder="1" applyAlignment="1">
      <alignment/>
    </xf>
    <xf numFmtId="0" fontId="11" fillId="0" borderId="19" xfId="0" applyFont="1" applyBorder="1" applyAlignment="1">
      <alignment/>
    </xf>
    <xf numFmtId="0" fontId="12" fillId="0" borderId="20" xfId="0" applyFont="1" applyBorder="1" applyAlignment="1">
      <alignment/>
    </xf>
    <xf numFmtId="0" fontId="12" fillId="0" borderId="21" xfId="0" applyFont="1" applyBorder="1" applyAlignment="1">
      <alignment/>
    </xf>
    <xf numFmtId="37" fontId="14" fillId="0" borderId="22" xfId="0" applyNumberFormat="1" applyFont="1" applyBorder="1" applyAlignment="1">
      <alignment/>
    </xf>
    <xf numFmtId="0" fontId="0" fillId="0" borderId="0" xfId="0" applyBorder="1" applyAlignment="1">
      <alignment/>
    </xf>
    <xf numFmtId="37" fontId="13" fillId="0" borderId="0" xfId="0" applyNumberFormat="1" applyFont="1" applyBorder="1" applyAlignment="1">
      <alignment/>
    </xf>
    <xf numFmtId="37" fontId="11" fillId="0" borderId="0" xfId="0" applyNumberFormat="1" applyFont="1" applyBorder="1" applyAlignment="1">
      <alignment/>
    </xf>
    <xf numFmtId="0" fontId="15" fillId="0" borderId="0" xfId="0" applyFont="1" applyBorder="1" applyAlignment="1">
      <alignment horizontal="left"/>
    </xf>
    <xf numFmtId="0" fontId="16" fillId="33" borderId="23" xfId="0" applyFont="1" applyFill="1" applyBorder="1" applyAlignment="1">
      <alignment horizontal="right"/>
    </xf>
    <xf numFmtId="0" fontId="16" fillId="33" borderId="21" xfId="0" applyFont="1" applyFill="1" applyBorder="1" applyAlignment="1">
      <alignment horizontal="right"/>
    </xf>
    <xf numFmtId="0" fontId="12" fillId="0" borderId="12" xfId="0" applyFont="1" applyBorder="1" applyAlignment="1" applyProtection="1">
      <alignment/>
      <protection locked="0"/>
    </xf>
    <xf numFmtId="0" fontId="2" fillId="0" borderId="0" xfId="0" applyFont="1" applyFill="1" applyBorder="1" applyAlignment="1">
      <alignment/>
    </xf>
    <xf numFmtId="0" fontId="16" fillId="33" borderId="12" xfId="0" applyFont="1" applyFill="1" applyBorder="1" applyAlignment="1">
      <alignment horizontal="right"/>
    </xf>
    <xf numFmtId="0" fontId="16" fillId="33" borderId="10" xfId="0" applyFont="1" applyFill="1" applyBorder="1" applyAlignment="1">
      <alignment horizontal="right"/>
    </xf>
    <xf numFmtId="0" fontId="17" fillId="0" borderId="0" xfId="0" applyFont="1" applyAlignment="1">
      <alignment/>
    </xf>
    <xf numFmtId="0" fontId="17" fillId="0" borderId="16" xfId="0" applyFont="1" applyBorder="1" applyAlignment="1">
      <alignment/>
    </xf>
    <xf numFmtId="0" fontId="19" fillId="0" borderId="16" xfId="0" applyFont="1" applyBorder="1" applyAlignment="1">
      <alignment horizontal="centerContinuous" wrapText="1"/>
    </xf>
    <xf numFmtId="0" fontId="20" fillId="0" borderId="16" xfId="0" applyFont="1" applyBorder="1" applyAlignment="1">
      <alignment horizontal="center"/>
    </xf>
    <xf numFmtId="0" fontId="20" fillId="0" borderId="0" xfId="0" applyFont="1" applyFill="1" applyBorder="1" applyAlignment="1">
      <alignment horizontal="center"/>
    </xf>
    <xf numFmtId="0" fontId="17" fillId="0" borderId="23" xfId="0" applyFont="1" applyBorder="1" applyAlignment="1">
      <alignment/>
    </xf>
    <xf numFmtId="0" fontId="17" fillId="0" borderId="23" xfId="0" applyFont="1" applyBorder="1" applyAlignment="1">
      <alignment horizontal="center"/>
    </xf>
    <xf numFmtId="0" fontId="19" fillId="0" borderId="23" xfId="0" applyFont="1" applyBorder="1" applyAlignment="1">
      <alignment horizontal="centerContinuous" wrapText="1"/>
    </xf>
    <xf numFmtId="0" fontId="20" fillId="0" borderId="23" xfId="0" applyFont="1" applyBorder="1" applyAlignment="1">
      <alignment horizontal="center"/>
    </xf>
    <xf numFmtId="0" fontId="0" fillId="33" borderId="12" xfId="0" applyFill="1" applyBorder="1" applyAlignment="1">
      <alignment/>
    </xf>
    <xf numFmtId="37" fontId="0" fillId="33" borderId="12" xfId="0" applyNumberFormat="1" applyFill="1" applyBorder="1" applyAlignment="1">
      <alignment/>
    </xf>
    <xf numFmtId="37" fontId="0" fillId="33" borderId="10" xfId="0" applyNumberFormat="1" applyFill="1" applyBorder="1" applyAlignment="1">
      <alignment/>
    </xf>
    <xf numFmtId="37" fontId="2" fillId="0" borderId="0" xfId="0" applyNumberFormat="1" applyFont="1" applyFill="1" applyBorder="1" applyAlignment="1">
      <alignment/>
    </xf>
    <xf numFmtId="0" fontId="17" fillId="33" borderId="12" xfId="0" applyFont="1" applyFill="1" applyBorder="1" applyAlignment="1">
      <alignment/>
    </xf>
    <xf numFmtId="0" fontId="16" fillId="33" borderId="12" xfId="0" applyFont="1" applyFill="1" applyBorder="1" applyAlignment="1">
      <alignment/>
    </xf>
    <xf numFmtId="37" fontId="17" fillId="33" borderId="12" xfId="0" applyNumberFormat="1" applyFont="1" applyFill="1" applyBorder="1" applyAlignment="1">
      <alignment/>
    </xf>
    <xf numFmtId="37" fontId="17" fillId="33" borderId="10" xfId="0" applyNumberFormat="1" applyFont="1" applyFill="1" applyBorder="1" applyAlignment="1">
      <alignment/>
    </xf>
    <xf numFmtId="37" fontId="17" fillId="0" borderId="0" xfId="0" applyNumberFormat="1" applyFont="1" applyFill="1" applyBorder="1" applyAlignment="1">
      <alignment/>
    </xf>
    <xf numFmtId="0" fontId="17" fillId="0" borderId="12" xfId="0" applyFont="1" applyBorder="1" applyAlignment="1">
      <alignment/>
    </xf>
    <xf numFmtId="37" fontId="17" fillId="0" borderId="12" xfId="0" applyNumberFormat="1" applyFont="1" applyBorder="1" applyAlignment="1" applyProtection="1">
      <alignment/>
      <protection locked="0"/>
    </xf>
    <xf numFmtId="37" fontId="17" fillId="0" borderId="10" xfId="0" applyNumberFormat="1" applyFont="1" applyBorder="1" applyAlignment="1" applyProtection="1">
      <alignment/>
      <protection locked="0"/>
    </xf>
    <xf numFmtId="37" fontId="17" fillId="34" borderId="12" xfId="0" applyNumberFormat="1" applyFont="1" applyFill="1" applyBorder="1" applyAlignment="1">
      <alignment/>
    </xf>
    <xf numFmtId="0" fontId="0" fillId="0" borderId="12" xfId="0" applyBorder="1" applyAlignment="1">
      <alignment/>
    </xf>
    <xf numFmtId="0" fontId="0" fillId="34" borderId="12" xfId="0" applyFill="1" applyBorder="1" applyAlignment="1">
      <alignment/>
    </xf>
    <xf numFmtId="0" fontId="8" fillId="34" borderId="12" xfId="0" applyFont="1" applyFill="1" applyBorder="1" applyAlignment="1">
      <alignment/>
    </xf>
    <xf numFmtId="37" fontId="17" fillId="34" borderId="10" xfId="0" applyNumberFormat="1" applyFont="1" applyFill="1" applyBorder="1" applyAlignment="1">
      <alignment/>
    </xf>
    <xf numFmtId="0" fontId="17" fillId="34" borderId="12" xfId="0" applyFont="1" applyFill="1" applyBorder="1" applyAlignment="1">
      <alignment/>
    </xf>
    <xf numFmtId="37" fontId="16" fillId="33" borderId="12" xfId="0" applyNumberFormat="1" applyFont="1" applyFill="1" applyBorder="1" applyAlignment="1">
      <alignment/>
    </xf>
    <xf numFmtId="37" fontId="16" fillId="33" borderId="10" xfId="0" applyNumberFormat="1" applyFont="1" applyFill="1" applyBorder="1" applyAlignment="1">
      <alignment/>
    </xf>
    <xf numFmtId="37" fontId="8" fillId="0" borderId="0" xfId="0" applyNumberFormat="1" applyFont="1" applyFill="1" applyBorder="1" applyAlignment="1">
      <alignment/>
    </xf>
    <xf numFmtId="0" fontId="21" fillId="33" borderId="12" xfId="0" applyFont="1" applyFill="1" applyBorder="1" applyAlignment="1">
      <alignment/>
    </xf>
    <xf numFmtId="0" fontId="22" fillId="0" borderId="0" xfId="0" applyFont="1" applyAlignment="1">
      <alignment/>
    </xf>
    <xf numFmtId="37" fontId="22" fillId="0" borderId="0" xfId="0" applyNumberFormat="1" applyFont="1" applyFill="1" applyBorder="1" applyAlignment="1">
      <alignment/>
    </xf>
    <xf numFmtId="37" fontId="23" fillId="33" borderId="12" xfId="0" applyNumberFormat="1" applyFont="1" applyFill="1" applyBorder="1" applyAlignment="1">
      <alignment/>
    </xf>
    <xf numFmtId="37" fontId="24" fillId="0" borderId="0" xfId="0" applyNumberFormat="1" applyFont="1" applyFill="1" applyBorder="1" applyAlignment="1">
      <alignment/>
    </xf>
    <xf numFmtId="37" fontId="22" fillId="33" borderId="12" xfId="0" applyNumberFormat="1" applyFont="1" applyFill="1" applyBorder="1" applyAlignment="1">
      <alignment/>
    </xf>
    <xf numFmtId="0" fontId="8" fillId="34" borderId="12" xfId="0" applyFont="1" applyFill="1" applyBorder="1" applyAlignment="1">
      <alignment horizontal="right"/>
    </xf>
    <xf numFmtId="37" fontId="22" fillId="34" borderId="12" xfId="0" applyNumberFormat="1" applyFont="1" applyFill="1" applyBorder="1" applyAlignment="1">
      <alignment/>
    </xf>
    <xf numFmtId="0" fontId="25" fillId="33" borderId="12" xfId="0" applyFont="1" applyFill="1" applyBorder="1" applyAlignment="1">
      <alignment/>
    </xf>
    <xf numFmtId="37" fontId="26" fillId="33" borderId="12" xfId="0" applyNumberFormat="1" applyFont="1" applyFill="1" applyBorder="1" applyAlignment="1">
      <alignment/>
    </xf>
    <xf numFmtId="37" fontId="25" fillId="33" borderId="12" xfId="0" applyNumberFormat="1" applyFont="1" applyFill="1" applyBorder="1" applyAlignment="1">
      <alignment/>
    </xf>
    <xf numFmtId="37" fontId="25" fillId="33" borderId="10" xfId="0" applyNumberFormat="1" applyFont="1" applyFill="1" applyBorder="1" applyAlignment="1">
      <alignment/>
    </xf>
    <xf numFmtId="0" fontId="17" fillId="0" borderId="0" xfId="0" applyFont="1" applyBorder="1" applyAlignment="1">
      <alignment/>
    </xf>
    <xf numFmtId="37" fontId="17" fillId="0" borderId="12" xfId="0" applyNumberFormat="1" applyFont="1" applyFill="1" applyBorder="1" applyAlignment="1" applyProtection="1">
      <alignment/>
      <protection locked="0"/>
    </xf>
    <xf numFmtId="0" fontId="17" fillId="0" borderId="0" xfId="0" applyFont="1" applyFill="1" applyBorder="1" applyAlignment="1">
      <alignment/>
    </xf>
    <xf numFmtId="0" fontId="22" fillId="0" borderId="0" xfId="0" applyFont="1" applyFill="1" applyBorder="1" applyAlignment="1">
      <alignment/>
    </xf>
    <xf numFmtId="0" fontId="20" fillId="0" borderId="0" xfId="0" applyFont="1" applyAlignment="1">
      <alignment horizontal="right"/>
    </xf>
    <xf numFmtId="0" fontId="20" fillId="0" borderId="0" xfId="0" applyFont="1" applyAlignment="1">
      <alignment horizontal="centerContinuous"/>
    </xf>
    <xf numFmtId="0" fontId="20" fillId="0" borderId="0" xfId="0" applyFont="1" applyAlignment="1">
      <alignment horizontal="centerContinuous" vertical="center"/>
    </xf>
    <xf numFmtId="0" fontId="20" fillId="0" borderId="0" xfId="0" applyFont="1" applyAlignment="1">
      <alignment horizontal="centerContinuous" vertical="center"/>
    </xf>
    <xf numFmtId="0" fontId="9" fillId="0" borderId="0" xfId="0" applyFont="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centerContinuous"/>
    </xf>
    <xf numFmtId="0" fontId="20" fillId="0" borderId="0" xfId="0" applyFont="1" applyBorder="1" applyAlignment="1">
      <alignment horizontal="centerContinuous"/>
    </xf>
    <xf numFmtId="0" fontId="24" fillId="0" borderId="0" xfId="0" applyFont="1" applyFill="1" applyBorder="1" applyAlignment="1">
      <alignment horizontal="centerContinuous"/>
    </xf>
    <xf numFmtId="0" fontId="20" fillId="0" borderId="0" xfId="0" applyFont="1" applyBorder="1" applyAlignment="1" applyProtection="1">
      <alignment horizontal="centerContinuous"/>
      <protection locked="0"/>
    </xf>
    <xf numFmtId="0" fontId="20" fillId="0" borderId="0" xfId="0" applyFont="1" applyAlignment="1">
      <alignment horizontal="centerContinuous"/>
    </xf>
    <xf numFmtId="0" fontId="9" fillId="0" borderId="0" xfId="0" applyFont="1" applyBorder="1" applyAlignment="1">
      <alignment horizontal="center"/>
    </xf>
    <xf numFmtId="0" fontId="27" fillId="0" borderId="0" xfId="0" applyFont="1" applyAlignment="1">
      <alignment/>
    </xf>
    <xf numFmtId="0" fontId="4" fillId="0" borderId="0" xfId="0" applyFont="1" applyAlignment="1">
      <alignment horizontal="center"/>
    </xf>
    <xf numFmtId="0" fontId="20" fillId="0" borderId="0" xfId="0" applyFont="1"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Alignment="1">
      <alignment horizontal="fill"/>
    </xf>
    <xf numFmtId="37" fontId="0" fillId="0" borderId="15" xfId="0" applyNumberFormat="1" applyBorder="1" applyAlignment="1">
      <alignment/>
    </xf>
    <xf numFmtId="37" fontId="0" fillId="0" borderId="24" xfId="0" applyNumberFormat="1" applyBorder="1" applyAlignment="1">
      <alignment/>
    </xf>
    <xf numFmtId="37" fontId="0" fillId="0" borderId="25" xfId="0" applyNumberFormat="1" applyBorder="1" applyAlignment="1">
      <alignment/>
    </xf>
    <xf numFmtId="37" fontId="0" fillId="0" borderId="26" xfId="0" applyNumberFormat="1" applyBorder="1" applyAlignment="1">
      <alignment/>
    </xf>
    <xf numFmtId="37" fontId="0" fillId="0" borderId="0" xfId="0" applyNumberFormat="1" applyAlignment="1">
      <alignment/>
    </xf>
    <xf numFmtId="37" fontId="0" fillId="0" borderId="20" xfId="0" applyNumberFormat="1" applyBorder="1" applyAlignment="1">
      <alignment/>
    </xf>
    <xf numFmtId="37" fontId="0" fillId="0" borderId="27" xfId="0" applyNumberFormat="1" applyBorder="1" applyAlignment="1">
      <alignment/>
    </xf>
    <xf numFmtId="37" fontId="0" fillId="0" borderId="28" xfId="0" applyNumberFormat="1" applyBorder="1" applyAlignment="1">
      <alignment/>
    </xf>
    <xf numFmtId="37" fontId="0" fillId="0" borderId="29" xfId="0" applyNumberFormat="1" applyBorder="1" applyAlignment="1">
      <alignment/>
    </xf>
    <xf numFmtId="37" fontId="0" fillId="0" borderId="20" xfId="0" applyNumberFormat="1" applyBorder="1" applyAlignment="1" applyProtection="1">
      <alignment/>
      <protection/>
    </xf>
    <xf numFmtId="0" fontId="4" fillId="0" borderId="0" xfId="0" applyFont="1" applyAlignment="1">
      <alignment horizontal="centerContinuous"/>
    </xf>
    <xf numFmtId="0" fontId="20" fillId="0" borderId="0" xfId="0" applyFont="1" applyAlignment="1">
      <alignment horizontal="center"/>
    </xf>
    <xf numFmtId="0" fontId="4" fillId="0" borderId="30" xfId="0" applyFont="1" applyBorder="1" applyAlignment="1">
      <alignment horizontal="centerContinuous"/>
    </xf>
    <xf numFmtId="0" fontId="0" fillId="0" borderId="31" xfId="0" applyBorder="1" applyAlignment="1">
      <alignment horizontal="centerContinuous"/>
    </xf>
    <xf numFmtId="0" fontId="0" fillId="0" borderId="32" xfId="0" applyBorder="1" applyAlignment="1">
      <alignment horizontal="centerContinuous"/>
    </xf>
    <xf numFmtId="0" fontId="4" fillId="0" borderId="28" xfId="0" applyFont="1" applyBorder="1" applyAlignment="1">
      <alignment horizontal="center"/>
    </xf>
    <xf numFmtId="0" fontId="0" fillId="0" borderId="0" xfId="0" applyBorder="1" applyAlignment="1">
      <alignment horizontal="fill"/>
    </xf>
    <xf numFmtId="0" fontId="0" fillId="0" borderId="27" xfId="0" applyBorder="1" applyAlignment="1">
      <alignment/>
    </xf>
    <xf numFmtId="1" fontId="0" fillId="0" borderId="0" xfId="0" applyNumberFormat="1" applyAlignment="1">
      <alignment/>
    </xf>
    <xf numFmtId="0" fontId="14" fillId="0" borderId="0" xfId="0" applyFont="1" applyBorder="1" applyAlignment="1">
      <alignment/>
    </xf>
    <xf numFmtId="0" fontId="20" fillId="0" borderId="0" xfId="0" applyFont="1" applyBorder="1" applyAlignment="1">
      <alignment/>
    </xf>
    <xf numFmtId="0" fontId="14" fillId="0" borderId="0" xfId="0" applyFont="1" applyFill="1" applyBorder="1" applyAlignment="1">
      <alignment horizontal="left"/>
    </xf>
    <xf numFmtId="0" fontId="2" fillId="0" borderId="0" xfId="0" applyFont="1" applyFill="1" applyBorder="1" applyAlignment="1">
      <alignment/>
    </xf>
    <xf numFmtId="0" fontId="20" fillId="0" borderId="0" xfId="0" applyFont="1" applyBorder="1" applyAlignment="1">
      <alignment/>
    </xf>
    <xf numFmtId="0" fontId="29" fillId="0" borderId="0" xfId="0" applyFont="1" applyAlignment="1" quotePrefix="1">
      <alignment horizontal="right"/>
    </xf>
    <xf numFmtId="0" fontId="29" fillId="0" borderId="0" xfId="0" applyFont="1" applyAlignment="1">
      <alignment/>
    </xf>
    <xf numFmtId="37" fontId="29" fillId="0" borderId="20" xfId="0" applyNumberFormat="1" applyFont="1" applyBorder="1" applyAlignment="1">
      <alignment/>
    </xf>
    <xf numFmtId="0" fontId="29" fillId="0" borderId="0" xfId="0" applyFont="1" applyAlignment="1">
      <alignment horizontal="right"/>
    </xf>
    <xf numFmtId="37" fontId="29" fillId="0" borderId="0" xfId="0" applyNumberFormat="1" applyFont="1" applyAlignment="1">
      <alignment/>
    </xf>
    <xf numFmtId="0" fontId="2" fillId="0" borderId="0" xfId="0" applyFont="1" applyAlignment="1">
      <alignment/>
    </xf>
    <xf numFmtId="37" fontId="29" fillId="0" borderId="28" xfId="0" applyNumberFormat="1" applyFont="1" applyBorder="1" applyAlignment="1">
      <alignment/>
    </xf>
    <xf numFmtId="37" fontId="29" fillId="0" borderId="26" xfId="0" applyNumberFormat="1" applyFont="1" applyBorder="1" applyAlignment="1">
      <alignment/>
    </xf>
    <xf numFmtId="37" fontId="0" fillId="0" borderId="0" xfId="0" applyNumberFormat="1" applyAlignment="1">
      <alignment/>
    </xf>
    <xf numFmtId="0" fontId="0" fillId="0" borderId="28" xfId="0" applyBorder="1" applyAlignment="1">
      <alignment horizontal="right"/>
    </xf>
    <xf numFmtId="0" fontId="0" fillId="0" borderId="28" xfId="0" applyBorder="1" applyAlignment="1">
      <alignment/>
    </xf>
    <xf numFmtId="37" fontId="0" fillId="0" borderId="28" xfId="0" applyNumberFormat="1" applyBorder="1" applyAlignment="1">
      <alignment/>
    </xf>
    <xf numFmtId="37" fontId="31" fillId="0" borderId="28" xfId="0" applyNumberFormat="1" applyFont="1" applyBorder="1" applyAlignment="1">
      <alignment/>
    </xf>
    <xf numFmtId="0" fontId="3" fillId="0" borderId="0" xfId="0" applyFont="1" applyAlignment="1">
      <alignment horizontal="center" vertical="center"/>
    </xf>
    <xf numFmtId="0" fontId="0" fillId="0" borderId="0" xfId="0" applyAlignment="1">
      <alignment horizontal="center"/>
    </xf>
    <xf numFmtId="0" fontId="32"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xf>
    <xf numFmtId="0" fontId="0" fillId="0" borderId="12" xfId="0" applyBorder="1" applyAlignment="1">
      <alignment horizontal="center" wrapText="1"/>
    </xf>
    <xf numFmtId="0" fontId="0" fillId="0" borderId="12" xfId="0" applyBorder="1" applyAlignment="1">
      <alignment wrapText="1"/>
    </xf>
    <xf numFmtId="0" fontId="0" fillId="0" borderId="12" xfId="0" applyBorder="1" applyAlignment="1" applyProtection="1">
      <alignment wrapText="1"/>
      <protection locked="0"/>
    </xf>
    <xf numFmtId="0" fontId="0" fillId="0" borderId="12" xfId="0" applyBorder="1" applyAlignment="1" applyProtection="1">
      <alignment/>
      <protection locked="0"/>
    </xf>
    <xf numFmtId="0" fontId="20" fillId="0" borderId="0" xfId="0" applyFont="1" applyBorder="1" applyAlignment="1" applyProtection="1">
      <alignment/>
      <protection/>
    </xf>
    <xf numFmtId="0" fontId="20" fillId="35" borderId="33" xfId="0" applyFont="1" applyFill="1" applyBorder="1" applyAlignment="1">
      <alignment horizontal="center"/>
    </xf>
    <xf numFmtId="0" fontId="22" fillId="0" borderId="0" xfId="0" applyFont="1" applyFill="1" applyAlignment="1">
      <alignment/>
    </xf>
    <xf numFmtId="0" fontId="0" fillId="0" borderId="0" xfId="0" applyFill="1" applyAlignment="1">
      <alignment/>
    </xf>
    <xf numFmtId="37" fontId="0" fillId="0" borderId="0" xfId="0" applyNumberFormat="1" applyBorder="1" applyAlignment="1">
      <alignment/>
    </xf>
    <xf numFmtId="0" fontId="17" fillId="0" borderId="12" xfId="0" applyFont="1" applyFill="1" applyBorder="1" applyAlignment="1">
      <alignment/>
    </xf>
    <xf numFmtId="0" fontId="0" fillId="34" borderId="0" xfId="0" applyFill="1" applyAlignment="1">
      <alignment/>
    </xf>
    <xf numFmtId="0" fontId="8" fillId="34" borderId="12" xfId="0" applyFont="1" applyFill="1" applyBorder="1" applyAlignment="1">
      <alignment horizontal="left"/>
    </xf>
    <xf numFmtId="0" fontId="0" fillId="0" borderId="34" xfId="0" applyBorder="1" applyAlignment="1">
      <alignment/>
    </xf>
    <xf numFmtId="0" fontId="0" fillId="0" borderId="35" xfId="0" applyBorder="1" applyAlignment="1">
      <alignment/>
    </xf>
    <xf numFmtId="37" fontId="0" fillId="0" borderId="33" xfId="0" applyNumberFormat="1" applyBorder="1" applyAlignment="1">
      <alignment/>
    </xf>
    <xf numFmtId="37" fontId="22" fillId="33" borderId="12" xfId="0" applyNumberFormat="1" applyFont="1" applyFill="1" applyBorder="1" applyAlignment="1" applyProtection="1">
      <alignment/>
      <protection/>
    </xf>
    <xf numFmtId="37" fontId="17" fillId="33" borderId="12" xfId="0" applyNumberFormat="1" applyFont="1" applyFill="1" applyBorder="1" applyAlignment="1" applyProtection="1">
      <alignment/>
      <protection/>
    </xf>
    <xf numFmtId="0" fontId="19" fillId="0" borderId="23" xfId="0" applyFont="1" applyBorder="1" applyAlignment="1">
      <alignment horizontal="center" wrapText="1"/>
    </xf>
    <xf numFmtId="37" fontId="17" fillId="33" borderId="10" xfId="0" applyNumberFormat="1" applyFont="1" applyFill="1" applyBorder="1" applyAlignment="1" applyProtection="1">
      <alignment/>
      <protection/>
    </xf>
    <xf numFmtId="37" fontId="17" fillId="0" borderId="10" xfId="0" applyNumberFormat="1" applyFont="1" applyFill="1" applyBorder="1" applyAlignment="1" applyProtection="1">
      <alignment/>
      <protection locked="0"/>
    </xf>
    <xf numFmtId="37" fontId="17" fillId="33" borderId="16" xfId="0" applyNumberFormat="1" applyFont="1" applyFill="1" applyBorder="1" applyAlignment="1">
      <alignment/>
    </xf>
    <xf numFmtId="37" fontId="17" fillId="0" borderId="16" xfId="0" applyNumberFormat="1" applyFont="1" applyBorder="1" applyAlignment="1" applyProtection="1">
      <alignment/>
      <protection locked="0"/>
    </xf>
    <xf numFmtId="37" fontId="17" fillId="33" borderId="13" xfId="0" applyNumberFormat="1" applyFont="1" applyFill="1" applyBorder="1" applyAlignment="1">
      <alignment/>
    </xf>
    <xf numFmtId="37" fontId="16" fillId="33" borderId="10" xfId="0" applyNumberFormat="1" applyFont="1" applyFill="1" applyBorder="1" applyAlignment="1" applyProtection="1">
      <alignment/>
      <protection/>
    </xf>
    <xf numFmtId="0" fontId="0" fillId="0" borderId="0" xfId="0" applyAlignment="1">
      <alignment horizontal="left" wrapText="1"/>
    </xf>
    <xf numFmtId="0" fontId="33" fillId="0" borderId="0" xfId="0" applyFont="1" applyAlignment="1">
      <alignment/>
    </xf>
    <xf numFmtId="0" fontId="0" fillId="0" borderId="12" xfId="0" applyFill="1" applyBorder="1" applyAlignment="1">
      <alignment wrapText="1"/>
    </xf>
    <xf numFmtId="0" fontId="16" fillId="33" borderId="0" xfId="0" applyFont="1" applyFill="1" applyAlignment="1">
      <alignment horizontal="right"/>
    </xf>
    <xf numFmtId="37" fontId="0" fillId="33" borderId="10" xfId="0" applyNumberFormat="1" applyFill="1" applyBorder="1" applyAlignment="1" applyProtection="1">
      <alignment/>
      <protection/>
    </xf>
    <xf numFmtId="0" fontId="17" fillId="36" borderId="12" xfId="0" applyFont="1" applyFill="1" applyBorder="1" applyAlignment="1">
      <alignment/>
    </xf>
    <xf numFmtId="37" fontId="17" fillId="36" borderId="12" xfId="0" applyNumberFormat="1" applyFont="1" applyFill="1" applyBorder="1" applyAlignment="1">
      <alignment/>
    </xf>
    <xf numFmtId="37" fontId="8" fillId="36" borderId="12" xfId="0" applyNumberFormat="1" applyFont="1" applyFill="1" applyBorder="1" applyAlignment="1">
      <alignment/>
    </xf>
    <xf numFmtId="37" fontId="8" fillId="34" borderId="12" xfId="0" applyNumberFormat="1" applyFont="1" applyFill="1" applyBorder="1" applyAlignment="1">
      <alignment/>
    </xf>
    <xf numFmtId="0" fontId="4" fillId="0" borderId="0" xfId="0" applyFont="1" applyBorder="1" applyAlignment="1">
      <alignment horizontal="centerContinuous"/>
    </xf>
    <xf numFmtId="0" fontId="9" fillId="0" borderId="0" xfId="0" applyFont="1" applyBorder="1" applyAlignment="1">
      <alignment horizontal="center"/>
    </xf>
    <xf numFmtId="37" fontId="0" fillId="35" borderId="15" xfId="0" applyNumberFormat="1" applyFill="1" applyBorder="1" applyAlignment="1">
      <alignment/>
    </xf>
    <xf numFmtId="37" fontId="0" fillId="35" borderId="20" xfId="0" applyNumberFormat="1" applyFill="1" applyBorder="1" applyAlignment="1">
      <alignment/>
    </xf>
    <xf numFmtId="37" fontId="0" fillId="35" borderId="0" xfId="0" applyNumberFormat="1" applyFill="1" applyBorder="1" applyAlignment="1">
      <alignment/>
    </xf>
    <xf numFmtId="0" fontId="20" fillId="0" borderId="0" xfId="0" applyFont="1" applyAlignment="1">
      <alignment horizontal="left"/>
    </xf>
    <xf numFmtId="0" fontId="0" fillId="0" borderId="0" xfId="0" applyAlignment="1">
      <alignment horizontal="left"/>
    </xf>
    <xf numFmtId="0" fontId="0" fillId="35" borderId="0" xfId="0" applyFill="1" applyAlignment="1">
      <alignment/>
    </xf>
    <xf numFmtId="0" fontId="16" fillId="33" borderId="36" xfId="0" applyFont="1" applyFill="1" applyBorder="1" applyAlignment="1">
      <alignment horizontal="right"/>
    </xf>
    <xf numFmtId="0" fontId="17" fillId="0" borderId="16" xfId="0" applyFont="1" applyBorder="1" applyAlignment="1" applyProtection="1">
      <alignment/>
      <protection locked="0"/>
    </xf>
    <xf numFmtId="0" fontId="44" fillId="0" borderId="0" xfId="0" applyFont="1" applyBorder="1" applyAlignment="1">
      <alignment horizontal="center" wrapText="1"/>
    </xf>
    <xf numFmtId="0" fontId="43" fillId="0" borderId="0" xfId="0" applyFont="1" applyBorder="1" applyAlignment="1">
      <alignment horizontal="center" wrapText="1"/>
    </xf>
    <xf numFmtId="0" fontId="43" fillId="0" borderId="0" xfId="0" applyFont="1" applyBorder="1" applyAlignment="1">
      <alignment horizontal="left" wrapText="1"/>
    </xf>
    <xf numFmtId="0" fontId="46" fillId="0" borderId="0" xfId="0" applyFont="1" applyBorder="1" applyAlignment="1">
      <alignment horizontal="left" wrapText="1"/>
    </xf>
    <xf numFmtId="0" fontId="45" fillId="0" borderId="0" xfId="0" applyFont="1" applyBorder="1" applyAlignment="1">
      <alignment horizontal="left" wrapText="1"/>
    </xf>
    <xf numFmtId="0" fontId="47" fillId="0" borderId="0" xfId="0" applyFont="1" applyBorder="1" applyAlignment="1">
      <alignment horizontal="left" wrapText="1"/>
    </xf>
    <xf numFmtId="0" fontId="51" fillId="0" borderId="0" xfId="0" applyFont="1" applyBorder="1" applyAlignment="1">
      <alignment horizontal="left" wrapText="1"/>
    </xf>
    <xf numFmtId="0" fontId="0" fillId="0" borderId="0" xfId="0" applyAlignment="1">
      <alignment horizontal="right" wrapText="1"/>
    </xf>
    <xf numFmtId="0" fontId="11" fillId="0" borderId="0" xfId="0" applyFont="1" applyAlignment="1">
      <alignment horizontal="left"/>
    </xf>
    <xf numFmtId="0" fontId="52" fillId="0" borderId="0" xfId="0" applyFont="1" applyAlignment="1">
      <alignment horizontal="center"/>
    </xf>
    <xf numFmtId="0" fontId="45" fillId="0" borderId="0" xfId="0" applyFont="1" applyAlignment="1">
      <alignment/>
    </xf>
    <xf numFmtId="0" fontId="53" fillId="0" borderId="0" xfId="0" applyFont="1" applyAlignment="1">
      <alignment/>
    </xf>
    <xf numFmtId="0" fontId="55" fillId="0" borderId="0" xfId="0" applyFont="1" applyAlignment="1">
      <alignment/>
    </xf>
    <xf numFmtId="0" fontId="45" fillId="0" borderId="0" xfId="0" applyFont="1" applyAlignment="1">
      <alignment horizontal="left" wrapText="1" indent="4"/>
    </xf>
    <xf numFmtId="0" fontId="17" fillId="0" borderId="37" xfId="0" applyFont="1" applyFill="1" applyBorder="1" applyAlignment="1">
      <alignment/>
    </xf>
    <xf numFmtId="37" fontId="17" fillId="33" borderId="12" xfId="0" applyNumberFormat="1" applyFont="1" applyFill="1" applyBorder="1" applyAlignment="1" applyProtection="1">
      <alignment/>
      <protection locked="0"/>
    </xf>
    <xf numFmtId="0" fontId="12" fillId="0" borderId="12" xfId="0" applyFont="1" applyBorder="1" applyAlignment="1">
      <alignment/>
    </xf>
    <xf numFmtId="0" fontId="9" fillId="0" borderId="0" xfId="0" applyFont="1" applyAlignment="1">
      <alignment horizontal="center"/>
    </xf>
    <xf numFmtId="0" fontId="9" fillId="0" borderId="38" xfId="0" applyFont="1" applyBorder="1" applyAlignment="1">
      <alignment horizontal="center"/>
    </xf>
    <xf numFmtId="0" fontId="38" fillId="0" borderId="0" xfId="0" applyFont="1" applyAlignment="1">
      <alignment/>
    </xf>
    <xf numFmtId="37" fontId="0" fillId="35" borderId="20" xfId="0" applyNumberFormat="1" applyFill="1" applyBorder="1" applyAlignment="1" applyProtection="1">
      <alignment/>
      <protection/>
    </xf>
    <xf numFmtId="0" fontId="0" fillId="0" borderId="0" xfId="0" applyFont="1" applyAlignment="1">
      <alignment horizontal="center"/>
    </xf>
    <xf numFmtId="0" fontId="45" fillId="0" borderId="0" xfId="0" applyFont="1" applyAlignment="1">
      <alignment wrapText="1"/>
    </xf>
    <xf numFmtId="0" fontId="0" fillId="0" borderId="12" xfId="0" applyBorder="1" applyAlignment="1" applyProtection="1">
      <alignment horizontal="center" wrapText="1"/>
      <protection locked="0"/>
    </xf>
    <xf numFmtId="0" fontId="0" fillId="0" borderId="12" xfId="0" applyBorder="1" applyAlignment="1" applyProtection="1">
      <alignment horizontal="center"/>
      <protection locked="0"/>
    </xf>
    <xf numFmtId="0" fontId="0" fillId="0" borderId="12" xfId="0" applyBorder="1" applyAlignment="1" applyProtection="1">
      <alignment/>
      <protection/>
    </xf>
    <xf numFmtId="0" fontId="0" fillId="0" borderId="12" xfId="0" applyBorder="1" applyAlignment="1" applyProtection="1">
      <alignment horizontal="center"/>
      <protection/>
    </xf>
    <xf numFmtId="0" fontId="0" fillId="0" borderId="12" xfId="0" applyBorder="1" applyAlignment="1" applyProtection="1">
      <alignment wrapText="1"/>
      <protection/>
    </xf>
    <xf numFmtId="0" fontId="0" fillId="0" borderId="12" xfId="0" applyBorder="1" applyAlignment="1" applyProtection="1">
      <alignment horizontal="center" wrapText="1"/>
      <protection/>
    </xf>
    <xf numFmtId="37" fontId="17" fillId="37" borderId="10" xfId="0" applyNumberFormat="1" applyFont="1" applyFill="1" applyBorder="1" applyAlignment="1" applyProtection="1">
      <alignment/>
      <protection/>
    </xf>
    <xf numFmtId="37" fontId="17" fillId="37" borderId="12" xfId="0" applyNumberFormat="1" applyFont="1" applyFill="1" applyBorder="1" applyAlignment="1" applyProtection="1">
      <alignment/>
      <protection/>
    </xf>
    <xf numFmtId="0" fontId="102" fillId="0" borderId="0" xfId="0" applyFont="1" applyAlignment="1">
      <alignment/>
    </xf>
    <xf numFmtId="41" fontId="102" fillId="0" borderId="0" xfId="0" applyNumberFormat="1" applyFont="1" applyAlignment="1">
      <alignment/>
    </xf>
    <xf numFmtId="37" fontId="17" fillId="0" borderId="13" xfId="0" applyNumberFormat="1" applyFont="1" applyFill="1" applyBorder="1" applyAlignment="1" applyProtection="1">
      <alignment/>
      <protection locked="0"/>
    </xf>
    <xf numFmtId="0" fontId="17" fillId="0" borderId="0" xfId="0" applyNumberFormat="1" applyFont="1" applyAlignment="1">
      <alignment/>
    </xf>
    <xf numFmtId="0" fontId="0" fillId="0" borderId="0" xfId="0" applyNumberFormat="1" applyFont="1" applyAlignment="1">
      <alignment/>
    </xf>
    <xf numFmtId="0" fontId="5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17" fillId="0" borderId="36" xfId="0" applyFont="1" applyBorder="1" applyAlignment="1" applyProtection="1">
      <alignment/>
      <protection locked="0"/>
    </xf>
    <xf numFmtId="0" fontId="103" fillId="0" borderId="0" xfId="0" applyFont="1" applyAlignment="1">
      <alignment/>
    </xf>
    <xf numFmtId="0" fontId="103" fillId="0" borderId="39" xfId="0" applyFont="1" applyBorder="1" applyAlignment="1">
      <alignment horizontal="center"/>
    </xf>
    <xf numFmtId="0" fontId="103" fillId="0" borderId="39" xfId="0" applyFont="1" applyBorder="1" applyAlignment="1">
      <alignment horizontal="center" wrapText="1"/>
    </xf>
    <xf numFmtId="43" fontId="103" fillId="0" borderId="37" xfId="42" applyFont="1" applyBorder="1" applyAlignment="1">
      <alignment/>
    </xf>
    <xf numFmtId="43" fontId="103" fillId="0" borderId="23" xfId="42" applyFont="1" applyBorder="1" applyAlignment="1">
      <alignment/>
    </xf>
    <xf numFmtId="43" fontId="103" fillId="38" borderId="37" xfId="42" applyFont="1" applyFill="1" applyBorder="1" applyAlignment="1" applyProtection="1">
      <alignment/>
      <protection/>
    </xf>
    <xf numFmtId="43" fontId="103" fillId="38" borderId="37" xfId="42" applyFont="1" applyFill="1" applyBorder="1" applyAlignment="1">
      <alignment/>
    </xf>
    <xf numFmtId="40" fontId="103" fillId="38" borderId="12" xfId="42" applyNumberFormat="1" applyFont="1" applyFill="1" applyBorder="1" applyAlignment="1">
      <alignment/>
    </xf>
    <xf numFmtId="43" fontId="103" fillId="39" borderId="37" xfId="42" applyFont="1" applyFill="1" applyBorder="1" applyAlignment="1">
      <alignment/>
    </xf>
    <xf numFmtId="43" fontId="103" fillId="39" borderId="23" xfId="42" applyFont="1" applyFill="1" applyBorder="1" applyAlignment="1">
      <alignment/>
    </xf>
    <xf numFmtId="37" fontId="0" fillId="0" borderId="20" xfId="0" applyNumberFormat="1" applyFill="1" applyBorder="1" applyAlignment="1">
      <alignment/>
    </xf>
    <xf numFmtId="37" fontId="0" fillId="0" borderId="15" xfId="0" applyNumberFormat="1" applyFill="1" applyBorder="1" applyAlignment="1">
      <alignment/>
    </xf>
    <xf numFmtId="43" fontId="103" fillId="37" borderId="37" xfId="42" applyFont="1" applyFill="1" applyBorder="1" applyAlignment="1" applyProtection="1">
      <alignment/>
      <protection locked="0"/>
    </xf>
    <xf numFmtId="0" fontId="0" fillId="0" borderId="14" xfId="0" applyBorder="1" applyAlignment="1">
      <alignment/>
    </xf>
    <xf numFmtId="0" fontId="104" fillId="0" borderId="13" xfId="0" applyFont="1" applyFill="1" applyBorder="1" applyAlignment="1">
      <alignment/>
    </xf>
    <xf numFmtId="0" fontId="52" fillId="0" borderId="17" xfId="0" applyFont="1" applyBorder="1" applyAlignment="1">
      <alignment/>
    </xf>
    <xf numFmtId="0" fontId="0" fillId="0" borderId="40" xfId="0" applyBorder="1" applyAlignment="1" applyProtection="1">
      <alignment/>
      <protection locked="0"/>
    </xf>
    <xf numFmtId="0" fontId="0" fillId="0" borderId="0"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43" fontId="103" fillId="0" borderId="37" xfId="42" applyFont="1" applyFill="1" applyBorder="1" applyAlignment="1" applyProtection="1">
      <alignment/>
      <protection/>
    </xf>
    <xf numFmtId="44" fontId="0" fillId="0" borderId="12" xfId="44" applyFont="1" applyBorder="1" applyAlignment="1" applyProtection="1">
      <alignment wrapText="1"/>
      <protection locked="0"/>
    </xf>
    <xf numFmtId="44" fontId="0" fillId="0" borderId="0" xfId="44" applyFont="1" applyAlignment="1" applyProtection="1">
      <alignment/>
      <protection locked="0"/>
    </xf>
    <xf numFmtId="0" fontId="56" fillId="0" borderId="0" xfId="0" applyFont="1" applyAlignment="1">
      <alignment horizontal="center"/>
    </xf>
    <xf numFmtId="0" fontId="56" fillId="0" borderId="0" xfId="0" applyFont="1" applyAlignment="1">
      <alignment/>
    </xf>
    <xf numFmtId="0" fontId="0" fillId="0" borderId="17" xfId="0" applyBorder="1" applyAlignment="1">
      <alignment/>
    </xf>
    <xf numFmtId="0" fontId="0" fillId="0" borderId="36" xfId="0" applyBorder="1" applyAlignment="1">
      <alignment/>
    </xf>
    <xf numFmtId="0" fontId="0" fillId="0" borderId="21" xfId="0" applyBorder="1" applyAlignment="1">
      <alignment/>
    </xf>
    <xf numFmtId="37" fontId="0" fillId="39" borderId="15" xfId="0" applyNumberFormat="1" applyFill="1" applyBorder="1" applyAlignment="1">
      <alignment/>
    </xf>
    <xf numFmtId="37" fontId="0" fillId="39" borderId="26" xfId="0" applyNumberFormat="1" applyFill="1" applyBorder="1" applyAlignment="1">
      <alignment/>
    </xf>
    <xf numFmtId="37" fontId="0" fillId="39" borderId="20" xfId="0" applyNumberFormat="1" applyFill="1" applyBorder="1" applyAlignment="1">
      <alignment/>
    </xf>
    <xf numFmtId="37" fontId="0" fillId="39" borderId="20" xfId="0" applyNumberFormat="1" applyFill="1" applyBorder="1" applyAlignment="1" applyProtection="1">
      <alignment/>
      <protection/>
    </xf>
    <xf numFmtId="37" fontId="0" fillId="0" borderId="0" xfId="0" applyNumberFormat="1" applyFill="1" applyBorder="1" applyAlignment="1">
      <alignment/>
    </xf>
    <xf numFmtId="0" fontId="33" fillId="0" borderId="0" xfId="0" applyFont="1" applyAlignment="1">
      <alignment horizontal="center"/>
    </xf>
    <xf numFmtId="0" fontId="56" fillId="0" borderId="0" xfId="0" applyFont="1" applyAlignment="1">
      <alignment/>
    </xf>
    <xf numFmtId="0" fontId="0" fillId="0" borderId="0" xfId="0" applyBorder="1" applyAlignment="1" applyProtection="1">
      <alignment/>
      <protection/>
    </xf>
    <xf numFmtId="0" fontId="0" fillId="0" borderId="0" xfId="0" applyBorder="1" applyAlignment="1" applyProtection="1">
      <alignment horizontal="center"/>
      <protection/>
    </xf>
    <xf numFmtId="0" fontId="105" fillId="0" borderId="12" xfId="0" applyFont="1" applyBorder="1" applyAlignment="1" applyProtection="1">
      <alignment/>
      <protection/>
    </xf>
    <xf numFmtId="0" fontId="105" fillId="0" borderId="12" xfId="0" applyFont="1" applyBorder="1" applyAlignment="1" applyProtection="1">
      <alignment horizontal="center"/>
      <protection/>
    </xf>
    <xf numFmtId="0" fontId="105" fillId="0" borderId="0" xfId="0" applyFont="1" applyAlignment="1">
      <alignment/>
    </xf>
    <xf numFmtId="0" fontId="45" fillId="0" borderId="0" xfId="0" applyFont="1" applyFill="1" applyBorder="1" applyAlignment="1">
      <alignment horizontal="left" wrapText="1"/>
    </xf>
    <xf numFmtId="0" fontId="105" fillId="0" borderId="12" xfId="0" applyFont="1" applyBorder="1" applyAlignment="1" applyProtection="1">
      <alignment horizontal="center" wrapText="1"/>
      <protection/>
    </xf>
    <xf numFmtId="0" fontId="105" fillId="0" borderId="12" xfId="0" applyFont="1" applyBorder="1" applyAlignment="1" applyProtection="1">
      <alignment wrapText="1"/>
      <protection/>
    </xf>
    <xf numFmtId="44" fontId="105" fillId="0" borderId="12" xfId="44" applyFont="1" applyBorder="1" applyAlignment="1" applyProtection="1">
      <alignment wrapText="1"/>
      <protection/>
    </xf>
    <xf numFmtId="0" fontId="0" fillId="0" borderId="0" xfId="0" applyBorder="1" applyAlignment="1" applyProtection="1">
      <alignment wrapText="1"/>
      <protection/>
    </xf>
    <xf numFmtId="44" fontId="0" fillId="0" borderId="0" xfId="44" applyFont="1" applyBorder="1" applyAlignment="1" applyProtection="1">
      <alignment wrapText="1"/>
      <protection/>
    </xf>
    <xf numFmtId="41" fontId="102" fillId="0" borderId="0" xfId="0" applyNumberFormat="1" applyFont="1" applyAlignment="1" applyProtection="1">
      <alignment/>
      <protection/>
    </xf>
    <xf numFmtId="0" fontId="0" fillId="0" borderId="35" xfId="0" applyFont="1" applyBorder="1" applyAlignment="1">
      <alignment/>
    </xf>
    <xf numFmtId="37" fontId="42" fillId="0" borderId="10" xfId="0" applyNumberFormat="1" applyFont="1" applyBorder="1" applyAlignment="1" applyProtection="1">
      <alignment/>
      <protection locked="0"/>
    </xf>
    <xf numFmtId="0" fontId="80" fillId="0" borderId="0" xfId="0" applyFont="1" applyAlignment="1">
      <alignment/>
    </xf>
    <xf numFmtId="172" fontId="80" fillId="0" borderId="0" xfId="44" applyNumberFormat="1" applyFont="1" applyAlignment="1">
      <alignment/>
    </xf>
    <xf numFmtId="0" fontId="106" fillId="0" borderId="0" xfId="0" applyFont="1" applyBorder="1" applyAlignment="1">
      <alignment/>
    </xf>
    <xf numFmtId="0" fontId="82" fillId="0" borderId="41" xfId="0" applyFont="1" applyBorder="1" applyAlignment="1">
      <alignment/>
    </xf>
    <xf numFmtId="0" fontId="80" fillId="0" borderId="0" xfId="0" applyFont="1" applyBorder="1" applyAlignment="1">
      <alignment/>
    </xf>
    <xf numFmtId="0" fontId="80" fillId="0" borderId="42" xfId="0" applyFont="1" applyBorder="1" applyAlignment="1">
      <alignment/>
    </xf>
    <xf numFmtId="0" fontId="80" fillId="0" borderId="41" xfId="0" applyFont="1" applyBorder="1" applyAlignment="1">
      <alignment/>
    </xf>
    <xf numFmtId="0" fontId="0" fillId="0" borderId="0" xfId="0" applyFont="1" applyBorder="1" applyAlignment="1">
      <alignment/>
    </xf>
    <xf numFmtId="172" fontId="80" fillId="0" borderId="42" xfId="44" applyNumberFormat="1" applyFont="1" applyBorder="1" applyAlignment="1">
      <alignment/>
    </xf>
    <xf numFmtId="172" fontId="80" fillId="0" borderId="43" xfId="44" applyNumberFormat="1" applyFont="1" applyBorder="1" applyAlignment="1">
      <alignment/>
    </xf>
    <xf numFmtId="172" fontId="80" fillId="38" borderId="42" xfId="44" applyNumberFormat="1" applyFont="1" applyFill="1" applyBorder="1" applyAlignment="1" applyProtection="1">
      <alignment/>
      <protection/>
    </xf>
    <xf numFmtId="0" fontId="80" fillId="0" borderId="44" xfId="0" applyFont="1" applyBorder="1" applyAlignment="1">
      <alignment/>
    </xf>
    <xf numFmtId="0" fontId="0" fillId="0" borderId="28" xfId="0" applyFont="1" applyBorder="1" applyAlignment="1">
      <alignment/>
    </xf>
    <xf numFmtId="0" fontId="80" fillId="0" borderId="13" xfId="0" applyFont="1" applyBorder="1" applyAlignment="1">
      <alignment/>
    </xf>
    <xf numFmtId="0" fontId="0" fillId="0" borderId="17" xfId="0" applyFont="1" applyBorder="1" applyAlignment="1">
      <alignment/>
    </xf>
    <xf numFmtId="0" fontId="80" fillId="0" borderId="40" xfId="0" applyFont="1" applyBorder="1" applyAlignment="1">
      <alignment/>
    </xf>
    <xf numFmtId="172" fontId="80" fillId="0" borderId="21" xfId="44" applyNumberFormat="1" applyFont="1" applyBorder="1" applyAlignment="1">
      <alignment/>
    </xf>
    <xf numFmtId="0" fontId="80" fillId="0" borderId="19" xfId="0" applyFont="1" applyBorder="1" applyAlignment="1">
      <alignment/>
    </xf>
    <xf numFmtId="0" fontId="0" fillId="0" borderId="20" xfId="0" applyFont="1" applyBorder="1" applyAlignment="1">
      <alignment/>
    </xf>
    <xf numFmtId="172" fontId="80" fillId="38" borderId="21" xfId="44" applyNumberFormat="1" applyFont="1" applyFill="1" applyBorder="1" applyAlignment="1" applyProtection="1">
      <alignment/>
      <protection/>
    </xf>
    <xf numFmtId="172" fontId="80" fillId="39" borderId="42" xfId="44" applyNumberFormat="1" applyFont="1" applyFill="1" applyBorder="1" applyAlignment="1" applyProtection="1">
      <alignment/>
      <protection/>
    </xf>
    <xf numFmtId="173" fontId="80" fillId="39" borderId="45" xfId="59" applyNumberFormat="1" applyFont="1" applyFill="1" applyBorder="1" applyAlignment="1" applyProtection="1">
      <alignment/>
      <protection/>
    </xf>
    <xf numFmtId="172" fontId="80" fillId="37" borderId="42" xfId="44" applyNumberFormat="1" applyFont="1" applyFill="1" applyBorder="1" applyAlignment="1" applyProtection="1">
      <alignment/>
      <protection locked="0"/>
    </xf>
    <xf numFmtId="0" fontId="19" fillId="0" borderId="19" xfId="0" applyFont="1" applyBorder="1" applyAlignment="1">
      <alignment horizontal="centerContinuous" wrapText="1"/>
    </xf>
    <xf numFmtId="37" fontId="0" fillId="33" borderId="23" xfId="0" applyNumberFormat="1" applyFill="1" applyBorder="1" applyAlignment="1">
      <alignment/>
    </xf>
    <xf numFmtId="37" fontId="12" fillId="0" borderId="0" xfId="0" applyNumberFormat="1" applyFont="1" applyBorder="1" applyAlignment="1">
      <alignment/>
    </xf>
    <xf numFmtId="0" fontId="0" fillId="0" borderId="0" xfId="0" applyFill="1" applyBorder="1" applyAlignment="1" applyProtection="1">
      <alignment horizontal="center" wrapText="1"/>
      <protection/>
    </xf>
    <xf numFmtId="0" fontId="0" fillId="0" borderId="12" xfId="0" applyFont="1" applyBorder="1" applyAlignment="1">
      <alignment/>
    </xf>
    <xf numFmtId="172" fontId="80" fillId="37" borderId="14" xfId="44" applyNumberFormat="1" applyFont="1" applyFill="1" applyBorder="1" applyAlignment="1" applyProtection="1">
      <alignment/>
      <protection locked="0"/>
    </xf>
    <xf numFmtId="0" fontId="17" fillId="0" borderId="37" xfId="0" applyFont="1" applyBorder="1" applyAlignment="1" applyProtection="1">
      <alignment/>
      <protection locked="0"/>
    </xf>
    <xf numFmtId="0" fontId="8" fillId="36" borderId="12" xfId="0" applyFont="1" applyFill="1" applyBorder="1" applyAlignment="1">
      <alignment horizontal="right"/>
    </xf>
    <xf numFmtId="0" fontId="38" fillId="0" borderId="0" xfId="0" applyFont="1" applyAlignment="1">
      <alignment/>
    </xf>
    <xf numFmtId="0" fontId="52" fillId="0" borderId="0" xfId="0" applyFont="1" applyAlignment="1">
      <alignment horizontal="left"/>
    </xf>
    <xf numFmtId="0" fontId="38" fillId="0" borderId="0" xfId="0" applyFont="1" applyBorder="1" applyAlignment="1">
      <alignment/>
    </xf>
    <xf numFmtId="0" fontId="52" fillId="0" borderId="0" xfId="0" applyFont="1" applyBorder="1" applyAlignment="1">
      <alignment horizontal="left"/>
    </xf>
    <xf numFmtId="37" fontId="0" fillId="0" borderId="20" xfId="0" applyNumberFormat="1" applyFill="1" applyBorder="1" applyAlignment="1" applyProtection="1">
      <alignment/>
      <protection/>
    </xf>
    <xf numFmtId="37" fontId="0" fillId="0" borderId="0" xfId="0" applyNumberFormat="1" applyFill="1" applyBorder="1" applyAlignment="1" applyProtection="1">
      <alignment/>
      <protection/>
    </xf>
    <xf numFmtId="37" fontId="0" fillId="0" borderId="25" xfId="0" applyNumberFormat="1" applyFill="1" applyBorder="1" applyAlignment="1">
      <alignment/>
    </xf>
    <xf numFmtId="37" fontId="0" fillId="0" borderId="26" xfId="0" applyNumberFormat="1" applyFill="1" applyBorder="1" applyAlignment="1">
      <alignment/>
    </xf>
    <xf numFmtId="37" fontId="0" fillId="0" borderId="0" xfId="0" applyNumberFormat="1" applyFill="1" applyAlignment="1">
      <alignment/>
    </xf>
    <xf numFmtId="37" fontId="0" fillId="0" borderId="27" xfId="0" applyNumberFormat="1" applyFill="1" applyBorder="1" applyAlignment="1">
      <alignment/>
    </xf>
    <xf numFmtId="37" fontId="0" fillId="0" borderId="28" xfId="0" applyNumberFormat="1" applyFill="1" applyBorder="1" applyAlignment="1">
      <alignment/>
    </xf>
    <xf numFmtId="37" fontId="0" fillId="0" borderId="29" xfId="0" applyNumberFormat="1" applyFill="1" applyBorder="1" applyAlignment="1">
      <alignment/>
    </xf>
    <xf numFmtId="0" fontId="17" fillId="0" borderId="12" xfId="0" applyFont="1" applyBorder="1" applyAlignment="1" applyProtection="1">
      <alignment/>
      <protection locked="0"/>
    </xf>
    <xf numFmtId="0" fontId="0" fillId="0" borderId="12" xfId="0" applyBorder="1" applyAlignment="1" applyProtection="1">
      <alignment/>
      <protection locked="0"/>
    </xf>
    <xf numFmtId="0" fontId="39" fillId="0" borderId="13" xfId="0" applyFont="1" applyBorder="1" applyAlignment="1">
      <alignment wrapText="1"/>
    </xf>
    <xf numFmtId="0" fontId="35" fillId="0" borderId="14" xfId="0" applyFont="1" applyBorder="1" applyAlignment="1">
      <alignment wrapText="1"/>
    </xf>
    <xf numFmtId="0" fontId="0" fillId="0" borderId="10" xfId="0" applyBorder="1" applyAlignment="1" applyProtection="1">
      <alignment/>
      <protection locked="0"/>
    </xf>
    <xf numFmtId="0" fontId="18" fillId="0" borderId="20" xfId="0" applyFont="1"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19" fillId="0" borderId="13" xfId="0" applyFont="1" applyBorder="1" applyAlignment="1">
      <alignment horizontal="center"/>
    </xf>
    <xf numFmtId="0" fontId="19" fillId="0" borderId="17" xfId="0" applyFont="1" applyBorder="1" applyAlignment="1">
      <alignment horizontal="center"/>
    </xf>
    <xf numFmtId="164" fontId="40" fillId="0" borderId="0" xfId="0" applyNumberFormat="1" applyFont="1" applyBorder="1" applyAlignment="1" quotePrefix="1">
      <alignment horizontal="left"/>
    </xf>
    <xf numFmtId="0" fontId="41" fillId="0" borderId="0" xfId="0" applyFont="1" applyAlignment="1">
      <alignment horizontal="left"/>
    </xf>
    <xf numFmtId="0" fontId="16" fillId="33" borderId="10" xfId="0" applyFont="1" applyFill="1" applyBorder="1" applyAlignment="1">
      <alignment/>
    </xf>
    <xf numFmtId="0" fontId="50" fillId="0" borderId="15" xfId="0" applyFont="1" applyBorder="1" applyAlignment="1">
      <alignment/>
    </xf>
    <xf numFmtId="0" fontId="50" fillId="0" borderId="11" xfId="0" applyFont="1" applyBorder="1" applyAlignment="1">
      <alignment/>
    </xf>
    <xf numFmtId="0" fontId="16" fillId="33" borderId="12" xfId="0" applyFont="1" applyFill="1" applyBorder="1" applyAlignment="1">
      <alignment horizontal="left"/>
    </xf>
    <xf numFmtId="0" fontId="0" fillId="0" borderId="12" xfId="0" applyBorder="1" applyAlignment="1">
      <alignment horizontal="left"/>
    </xf>
    <xf numFmtId="0" fontId="17" fillId="0" borderId="10" xfId="0" applyFont="1" applyBorder="1" applyAlignment="1" applyProtection="1">
      <alignment/>
      <protection locked="0"/>
    </xf>
    <xf numFmtId="0" fontId="0" fillId="0" borderId="15" xfId="0" applyBorder="1" applyAlignment="1">
      <alignment/>
    </xf>
    <xf numFmtId="0" fontId="0" fillId="0" borderId="11" xfId="0" applyBorder="1" applyAlignment="1">
      <alignment/>
    </xf>
    <xf numFmtId="0" fontId="0" fillId="0" borderId="10"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40" xfId="0" applyBorder="1" applyAlignment="1" applyProtection="1">
      <alignment wrapText="1"/>
      <protection locked="0"/>
    </xf>
    <xf numFmtId="0" fontId="0" fillId="0" borderId="0" xfId="0" applyBorder="1" applyAlignment="1" applyProtection="1">
      <alignment wrapText="1"/>
      <protection locked="0"/>
    </xf>
    <xf numFmtId="0" fontId="0" fillId="0" borderId="36" xfId="0" applyBorder="1" applyAlignment="1" applyProtection="1">
      <alignment wrapText="1"/>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0" xfId="0" applyAlignment="1">
      <alignment horizontal="center" wrapText="1"/>
    </xf>
    <xf numFmtId="0" fontId="33" fillId="0" borderId="0" xfId="0" applyFont="1" applyAlignment="1">
      <alignment horizontal="center"/>
    </xf>
    <xf numFmtId="0" fontId="56" fillId="0" borderId="0" xfId="0" applyFont="1" applyAlignment="1">
      <alignment/>
    </xf>
    <xf numFmtId="0" fontId="0" fillId="0" borderId="13" xfId="0" applyBorder="1" applyAlignment="1" applyProtection="1">
      <alignment wrapText="1"/>
      <protection locked="0"/>
    </xf>
    <xf numFmtId="0" fontId="0" fillId="0" borderId="17" xfId="0" applyBorder="1" applyAlignment="1" applyProtection="1">
      <alignment wrapText="1"/>
      <protection locked="0"/>
    </xf>
    <xf numFmtId="0" fontId="0" fillId="0" borderId="14" xfId="0" applyBorder="1" applyAlignment="1" applyProtection="1">
      <alignment wrapText="1"/>
      <protection locked="0"/>
    </xf>
    <xf numFmtId="0" fontId="83" fillId="0" borderId="46" xfId="0" applyFont="1" applyBorder="1" applyAlignment="1">
      <alignment horizontal="center"/>
    </xf>
    <xf numFmtId="0" fontId="83" fillId="0" borderId="26" xfId="0" applyFont="1" applyBorder="1" applyAlignment="1">
      <alignment horizontal="center"/>
    </xf>
    <xf numFmtId="0" fontId="83" fillId="0" borderId="47" xfId="0" applyFont="1" applyBorder="1" applyAlignment="1">
      <alignment horizontal="center"/>
    </xf>
    <xf numFmtId="0" fontId="107" fillId="0" borderId="20" xfId="0" applyFont="1" applyBorder="1" applyAlignment="1">
      <alignment horizontal="center"/>
    </xf>
    <xf numFmtId="0" fontId="0" fillId="0" borderId="0" xfId="0" applyFont="1" applyAlignment="1">
      <alignment horizontal="center"/>
    </xf>
    <xf numFmtId="0" fontId="0" fillId="0" borderId="0" xfId="0" applyAlignment="1">
      <alignment/>
    </xf>
    <xf numFmtId="0" fontId="56" fillId="0" borderId="0" xfId="0" applyFont="1" applyAlignment="1">
      <alignment horizontal="center"/>
    </xf>
    <xf numFmtId="0" fontId="56" fillId="0" borderId="0" xfId="0" applyFont="1" applyAlignment="1">
      <alignment/>
    </xf>
    <xf numFmtId="0" fontId="11" fillId="0" borderId="20" xfId="0" applyFont="1" applyBorder="1" applyAlignment="1">
      <alignment horizontal="left"/>
    </xf>
    <xf numFmtId="0" fontId="0" fillId="0" borderId="20" xfId="0" applyBorder="1" applyAlignment="1">
      <alignment/>
    </xf>
    <xf numFmtId="0" fontId="20" fillId="0" borderId="0" xfId="0" applyFont="1" applyAlignment="1">
      <alignment horizontal="center" vertical="center"/>
    </xf>
    <xf numFmtId="0" fontId="20" fillId="0" borderId="0" xfId="0" applyFont="1" applyAlignment="1">
      <alignment horizontal="center"/>
    </xf>
    <xf numFmtId="0" fontId="20" fillId="0" borderId="0" xfId="0" applyFont="1" applyAlignment="1">
      <alignment horizontal="center"/>
    </xf>
    <xf numFmtId="0" fontId="20" fillId="0" borderId="48" xfId="0" applyFont="1" applyBorder="1" applyAlignment="1">
      <alignment horizontal="center"/>
    </xf>
    <xf numFmtId="0" fontId="28" fillId="0" borderId="0" xfId="0" applyFont="1" applyAlignment="1">
      <alignment horizontal="center" wrapText="1"/>
    </xf>
    <xf numFmtId="0" fontId="20" fillId="35" borderId="34" xfId="0" applyFont="1" applyFill="1" applyBorder="1" applyAlignment="1">
      <alignment horizontal="right"/>
    </xf>
    <xf numFmtId="0" fontId="20" fillId="35" borderId="35"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sheetPr>
  <dimension ref="A1:A135"/>
  <sheetViews>
    <sheetView tabSelected="1" zoomScalePageLayoutView="0" workbookViewId="0" topLeftCell="A1">
      <selection activeCell="A1" sqref="A1"/>
    </sheetView>
  </sheetViews>
  <sheetFormatPr defaultColWidth="9.140625" defaultRowHeight="12.75"/>
  <cols>
    <col min="1" max="1" width="96.140625" style="197" customWidth="1"/>
    <col min="2" max="16384" width="9.140625" style="197" customWidth="1"/>
  </cols>
  <sheetData>
    <row r="1" ht="18">
      <c r="A1" s="216" t="s">
        <v>119</v>
      </c>
    </row>
    <row r="2" ht="18">
      <c r="A2" s="216" t="s">
        <v>120</v>
      </c>
    </row>
    <row r="3" ht="15">
      <c r="A3" s="217" t="s">
        <v>641</v>
      </c>
    </row>
    <row r="4" ht="15">
      <c r="A4" s="218"/>
    </row>
    <row r="5" ht="30">
      <c r="A5" s="219" t="s">
        <v>121</v>
      </c>
    </row>
    <row r="6" ht="15">
      <c r="A6" s="219"/>
    </row>
    <row r="7" ht="15">
      <c r="A7" s="220"/>
    </row>
    <row r="8" ht="91.5" customHeight="1">
      <c r="A8" s="220" t="s">
        <v>712</v>
      </c>
    </row>
    <row r="9" ht="15">
      <c r="A9" s="220"/>
    </row>
    <row r="10" ht="95.25" customHeight="1">
      <c r="A10" s="220" t="s">
        <v>532</v>
      </c>
    </row>
    <row r="11" ht="15">
      <c r="A11" s="220"/>
    </row>
    <row r="12" ht="15">
      <c r="A12" s="221" t="s">
        <v>122</v>
      </c>
    </row>
    <row r="13" ht="15">
      <c r="A13" s="221"/>
    </row>
    <row r="14" ht="126.75" customHeight="1">
      <c r="A14" s="220" t="s">
        <v>186</v>
      </c>
    </row>
    <row r="15" ht="16.5" customHeight="1">
      <c r="A15" s="220"/>
    </row>
    <row r="16" ht="30">
      <c r="A16" s="220" t="s">
        <v>519</v>
      </c>
    </row>
    <row r="17" ht="15">
      <c r="A17" s="220"/>
    </row>
    <row r="18" ht="15">
      <c r="A18" s="220" t="s">
        <v>153</v>
      </c>
    </row>
    <row r="19" ht="15">
      <c r="A19" s="220" t="s">
        <v>154</v>
      </c>
    </row>
    <row r="20" ht="15">
      <c r="A20" s="220" t="s">
        <v>155</v>
      </c>
    </row>
    <row r="21" ht="18.75" customHeight="1">
      <c r="A21" s="220" t="s">
        <v>156</v>
      </c>
    </row>
    <row r="22" ht="16.5" customHeight="1">
      <c r="A22" s="220" t="s">
        <v>642</v>
      </c>
    </row>
    <row r="23" ht="15.75" customHeight="1">
      <c r="A23" s="220"/>
    </row>
    <row r="24" ht="62.25" customHeight="1">
      <c r="A24" s="220" t="s">
        <v>123</v>
      </c>
    </row>
    <row r="25" ht="13.5" customHeight="1">
      <c r="A25" s="220"/>
    </row>
    <row r="26" ht="45">
      <c r="A26" s="220" t="s">
        <v>686</v>
      </c>
    </row>
    <row r="27" ht="15">
      <c r="A27" s="220"/>
    </row>
    <row r="28" ht="119.25" customHeight="1">
      <c r="A28" s="220" t="s">
        <v>643</v>
      </c>
    </row>
    <row r="29" ht="30">
      <c r="A29" s="220" t="s">
        <v>557</v>
      </c>
    </row>
    <row r="30" ht="30">
      <c r="A30" s="220" t="s">
        <v>200</v>
      </c>
    </row>
    <row r="31" ht="30">
      <c r="A31" s="220" t="s">
        <v>558</v>
      </c>
    </row>
    <row r="32" ht="15">
      <c r="A32" s="220"/>
    </row>
    <row r="33" ht="30">
      <c r="A33" s="220" t="s">
        <v>644</v>
      </c>
    </row>
    <row r="34" ht="15">
      <c r="A34" s="222"/>
    </row>
    <row r="35" ht="45">
      <c r="A35" s="220" t="s">
        <v>201</v>
      </c>
    </row>
    <row r="36" ht="15">
      <c r="A36" s="220"/>
    </row>
    <row r="37" ht="60">
      <c r="A37" s="220" t="s">
        <v>146</v>
      </c>
    </row>
    <row r="38" ht="15">
      <c r="A38" s="220"/>
    </row>
    <row r="39" ht="60">
      <c r="A39" s="220" t="s">
        <v>205</v>
      </c>
    </row>
    <row r="40" ht="15">
      <c r="A40" s="220"/>
    </row>
    <row r="41" ht="60">
      <c r="A41" s="220" t="s">
        <v>602</v>
      </c>
    </row>
    <row r="42" ht="15">
      <c r="A42" s="220"/>
    </row>
    <row r="43" ht="15">
      <c r="A43" s="221" t="s">
        <v>124</v>
      </c>
    </row>
    <row r="44" ht="15">
      <c r="A44" s="220"/>
    </row>
    <row r="45" ht="93.75" customHeight="1">
      <c r="A45" s="220" t="s">
        <v>203</v>
      </c>
    </row>
    <row r="46" ht="15">
      <c r="A46" s="220"/>
    </row>
    <row r="47" ht="33.75" customHeight="1">
      <c r="A47" s="220" t="s">
        <v>697</v>
      </c>
    </row>
    <row r="48" ht="15">
      <c r="A48" s="220"/>
    </row>
    <row r="49" ht="30">
      <c r="A49" s="220" t="s">
        <v>645</v>
      </c>
    </row>
    <row r="50" ht="15">
      <c r="A50" s="220"/>
    </row>
    <row r="51" ht="60" customHeight="1">
      <c r="A51" s="220" t="s">
        <v>646</v>
      </c>
    </row>
    <row r="52" ht="15">
      <c r="A52" s="220"/>
    </row>
    <row r="53" ht="30">
      <c r="A53" s="220" t="s">
        <v>614</v>
      </c>
    </row>
    <row r="54" ht="15">
      <c r="A54" s="220"/>
    </row>
    <row r="55" ht="35.25" customHeight="1">
      <c r="A55" s="220" t="s">
        <v>187</v>
      </c>
    </row>
    <row r="56" ht="15">
      <c r="A56" s="220"/>
    </row>
    <row r="57" ht="96" customHeight="1">
      <c r="A57" s="220" t="s">
        <v>588</v>
      </c>
    </row>
    <row r="58" ht="14.25" customHeight="1">
      <c r="A58" s="220"/>
    </row>
    <row r="59" ht="18.75" customHeight="1">
      <c r="A59" s="220" t="s">
        <v>521</v>
      </c>
    </row>
    <row r="60" ht="15">
      <c r="A60" s="220"/>
    </row>
    <row r="61" ht="135" customHeight="1">
      <c r="A61" s="220" t="s">
        <v>687</v>
      </c>
    </row>
    <row r="62" ht="15">
      <c r="A62" s="220"/>
    </row>
    <row r="63" ht="15">
      <c r="A63" s="220" t="s">
        <v>520</v>
      </c>
    </row>
    <row r="64" ht="15">
      <c r="A64" s="220"/>
    </row>
    <row r="65" ht="60">
      <c r="A65" s="220" t="s">
        <v>698</v>
      </c>
    </row>
    <row r="66" ht="15">
      <c r="A66" s="220"/>
    </row>
    <row r="67" ht="15">
      <c r="A67" s="220" t="s">
        <v>699</v>
      </c>
    </row>
    <row r="68" ht="15">
      <c r="A68" s="220"/>
    </row>
    <row r="69" ht="60.75" customHeight="1">
      <c r="A69" s="220" t="s">
        <v>188</v>
      </c>
    </row>
    <row r="70" ht="15">
      <c r="A70" s="220"/>
    </row>
    <row r="71" ht="90">
      <c r="A71" s="220" t="s">
        <v>522</v>
      </c>
    </row>
    <row r="72" ht="15" customHeight="1">
      <c r="A72" s="218"/>
    </row>
    <row r="73" ht="15">
      <c r="A73" s="221" t="s">
        <v>106</v>
      </c>
    </row>
    <row r="74" ht="15">
      <c r="A74" s="220"/>
    </row>
    <row r="75" ht="60">
      <c r="A75" s="220" t="s">
        <v>129</v>
      </c>
    </row>
    <row r="76" ht="15">
      <c r="A76" s="220"/>
    </row>
    <row r="77" ht="60">
      <c r="A77" s="220" t="s">
        <v>125</v>
      </c>
    </row>
    <row r="78" ht="13.5" customHeight="1">
      <c r="A78" s="220"/>
    </row>
    <row r="79" ht="45">
      <c r="A79" s="220" t="s">
        <v>126</v>
      </c>
    </row>
    <row r="80" ht="15.75" customHeight="1">
      <c r="A80" s="220"/>
    </row>
    <row r="81" ht="79.5" customHeight="1">
      <c r="A81" s="220" t="s">
        <v>202</v>
      </c>
    </row>
    <row r="82" ht="12" customHeight="1">
      <c r="A82" s="220"/>
    </row>
    <row r="83" ht="33.75" customHeight="1">
      <c r="A83" s="220" t="s">
        <v>204</v>
      </c>
    </row>
    <row r="84" ht="13.5" customHeight="1">
      <c r="A84" s="220"/>
    </row>
    <row r="85" ht="15">
      <c r="A85" s="220" t="s">
        <v>700</v>
      </c>
    </row>
    <row r="86" ht="15">
      <c r="A86" s="220"/>
    </row>
    <row r="87" ht="15">
      <c r="A87" s="220" t="s">
        <v>701</v>
      </c>
    </row>
    <row r="88" ht="13.5" customHeight="1">
      <c r="A88" s="220"/>
    </row>
    <row r="89" ht="39" customHeight="1">
      <c r="A89" s="220" t="s">
        <v>702</v>
      </c>
    </row>
    <row r="90" ht="15">
      <c r="A90" s="220"/>
    </row>
    <row r="91" ht="15">
      <c r="A91" s="221" t="s">
        <v>127</v>
      </c>
    </row>
    <row r="92" ht="15">
      <c r="A92" s="220"/>
    </row>
    <row r="93" ht="60">
      <c r="A93" s="220" t="s">
        <v>130</v>
      </c>
    </row>
    <row r="94" ht="10.5" customHeight="1">
      <c r="A94" s="220"/>
    </row>
    <row r="95" ht="45">
      <c r="A95" s="220" t="s">
        <v>206</v>
      </c>
    </row>
    <row r="96" ht="14.25" customHeight="1">
      <c r="A96" s="220"/>
    </row>
    <row r="97" ht="45">
      <c r="A97" s="220" t="s">
        <v>139</v>
      </c>
    </row>
    <row r="98" ht="12" customHeight="1">
      <c r="A98" s="220"/>
    </row>
    <row r="99" ht="75.75" customHeight="1">
      <c r="A99" s="220" t="s">
        <v>703</v>
      </c>
    </row>
    <row r="100" ht="12" customHeight="1">
      <c r="A100" s="220"/>
    </row>
    <row r="101" ht="45">
      <c r="A101" s="296" t="s">
        <v>603</v>
      </c>
    </row>
    <row r="102" ht="15">
      <c r="A102" s="220"/>
    </row>
    <row r="103" ht="15">
      <c r="A103" s="220" t="s">
        <v>704</v>
      </c>
    </row>
    <row r="104" ht="15">
      <c r="A104" s="220"/>
    </row>
    <row r="105" ht="30">
      <c r="A105" s="220" t="s">
        <v>705</v>
      </c>
    </row>
    <row r="106" ht="15">
      <c r="A106" s="220"/>
    </row>
    <row r="107" ht="30">
      <c r="A107" s="220" t="s">
        <v>706</v>
      </c>
    </row>
    <row r="108" ht="15">
      <c r="A108" s="220"/>
    </row>
    <row r="109" ht="75">
      <c r="A109" s="220" t="s">
        <v>613</v>
      </c>
    </row>
    <row r="110" ht="15">
      <c r="A110" s="220"/>
    </row>
    <row r="111" ht="15">
      <c r="A111" s="221" t="s">
        <v>21</v>
      </c>
    </row>
    <row r="112" ht="15">
      <c r="A112" s="218"/>
    </row>
    <row r="113" ht="45">
      <c r="A113" s="220" t="s">
        <v>536</v>
      </c>
    </row>
    <row r="114" ht="13.5" customHeight="1">
      <c r="A114" s="220"/>
    </row>
    <row r="115" ht="90">
      <c r="A115" s="220" t="s">
        <v>564</v>
      </c>
    </row>
    <row r="116" ht="9" customHeight="1">
      <c r="A116" s="220"/>
    </row>
    <row r="117" ht="45">
      <c r="A117" s="220" t="s">
        <v>537</v>
      </c>
    </row>
    <row r="118" ht="15">
      <c r="A118" s="220"/>
    </row>
    <row r="119" ht="15">
      <c r="A119" s="221" t="s">
        <v>128</v>
      </c>
    </row>
    <row r="120" ht="15">
      <c r="A120" s="220"/>
    </row>
    <row r="121" ht="15">
      <c r="A121" s="220" t="s">
        <v>531</v>
      </c>
    </row>
    <row r="122" ht="15">
      <c r="A122" s="220"/>
    </row>
    <row r="123" ht="30">
      <c r="A123" s="220" t="s">
        <v>647</v>
      </c>
    </row>
    <row r="124" ht="15">
      <c r="A124" s="220"/>
    </row>
    <row r="125" ht="30">
      <c r="A125" s="220" t="s">
        <v>560</v>
      </c>
    </row>
    <row r="126" ht="15">
      <c r="A126" s="220"/>
    </row>
    <row r="127" ht="51" customHeight="1">
      <c r="A127" s="220" t="s">
        <v>565</v>
      </c>
    </row>
    <row r="128" ht="15">
      <c r="A128" s="220"/>
    </row>
    <row r="129" ht="60">
      <c r="A129" s="220" t="s">
        <v>648</v>
      </c>
    </row>
    <row r="130" ht="11.25" customHeight="1">
      <c r="A130" s="220"/>
    </row>
    <row r="131" ht="75">
      <c r="A131" s="220" t="s">
        <v>561</v>
      </c>
    </row>
    <row r="132" ht="7.5" customHeight="1">
      <c r="A132" s="220"/>
    </row>
    <row r="135" ht="12.75">
      <c r="A135" s="223"/>
    </row>
  </sheetData>
  <sheetProtection/>
  <printOptions/>
  <pageMargins left="0.3" right="0.17" top="0.71" bottom="0.51" header="0.19"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10"/>
  </sheetPr>
  <dimension ref="A1:A32"/>
  <sheetViews>
    <sheetView zoomScalePageLayoutView="0" workbookViewId="0" topLeftCell="A1">
      <selection activeCell="A1" sqref="A1"/>
    </sheetView>
  </sheetViews>
  <sheetFormatPr defaultColWidth="9.140625" defaultRowHeight="12.75"/>
  <cols>
    <col min="1" max="1" width="93.28125" style="0" customWidth="1"/>
  </cols>
  <sheetData>
    <row r="1" ht="12.75">
      <c r="A1" s="237"/>
    </row>
    <row r="2" ht="12.75">
      <c r="A2" s="237"/>
    </row>
    <row r="3" ht="12.75">
      <c r="A3" s="225" t="s">
        <v>196</v>
      </c>
    </row>
    <row r="4" ht="15.75">
      <c r="A4" s="227"/>
    </row>
    <row r="5" ht="15.75">
      <c r="A5" s="227"/>
    </row>
    <row r="6" ht="15.75">
      <c r="A6" s="227"/>
    </row>
    <row r="7" ht="15">
      <c r="A7" s="226" t="s">
        <v>189</v>
      </c>
    </row>
    <row r="8" ht="15">
      <c r="A8" s="226"/>
    </row>
    <row r="9" ht="15">
      <c r="A9" s="226" t="s">
        <v>190</v>
      </c>
    </row>
    <row r="10" ht="15">
      <c r="A10" s="226"/>
    </row>
    <row r="11" ht="15">
      <c r="A11" s="226" t="s">
        <v>197</v>
      </c>
    </row>
    <row r="12" ht="15.75">
      <c r="A12" s="227"/>
    </row>
    <row r="13" ht="90">
      <c r="A13" s="229" t="s">
        <v>556</v>
      </c>
    </row>
    <row r="14" ht="15.75">
      <c r="A14" s="227"/>
    </row>
    <row r="15" ht="15">
      <c r="A15" s="226" t="s">
        <v>528</v>
      </c>
    </row>
    <row r="16" ht="15">
      <c r="A16" s="226"/>
    </row>
    <row r="17" ht="15">
      <c r="A17" s="226" t="s">
        <v>191</v>
      </c>
    </row>
    <row r="18" ht="15">
      <c r="A18" s="226"/>
    </row>
    <row r="19" ht="30">
      <c r="A19" s="238" t="s">
        <v>198</v>
      </c>
    </row>
    <row r="20" ht="30.75" customHeight="1">
      <c r="A20" s="226" t="s">
        <v>192</v>
      </c>
    </row>
    <row r="21" ht="15.75">
      <c r="A21" s="227"/>
    </row>
    <row r="22" ht="15">
      <c r="A22" s="226" t="s">
        <v>193</v>
      </c>
    </row>
    <row r="23" ht="15">
      <c r="A23" s="226"/>
    </row>
    <row r="24" ht="15">
      <c r="A24" s="226"/>
    </row>
    <row r="25" ht="15">
      <c r="A25" s="226" t="s">
        <v>194</v>
      </c>
    </row>
    <row r="26" ht="12.75">
      <c r="A26" s="228" t="s">
        <v>526</v>
      </c>
    </row>
    <row r="27" ht="15">
      <c r="A27" s="226"/>
    </row>
    <row r="28" ht="15">
      <c r="A28" s="226"/>
    </row>
    <row r="29" ht="15">
      <c r="A29" s="226"/>
    </row>
    <row r="30" ht="15">
      <c r="A30" s="226" t="s">
        <v>194</v>
      </c>
    </row>
    <row r="31" ht="12.75">
      <c r="A31" s="228" t="s">
        <v>195</v>
      </c>
    </row>
    <row r="32" ht="15">
      <c r="A32" s="226"/>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N613"/>
  <sheetViews>
    <sheetView zoomScale="110" zoomScaleNormal="110" workbookViewId="0" topLeftCell="A1">
      <pane xSplit="2" ySplit="10" topLeftCell="C11" activePane="bottomRight" state="frozen"/>
      <selection pane="topLeft" activeCell="A1" sqref="A1"/>
      <selection pane="topRight" activeCell="C1" sqref="C1"/>
      <selection pane="bottomLeft" activeCell="A11" sqref="A11"/>
      <selection pane="bottomRight" activeCell="A1" sqref="A1"/>
    </sheetView>
  </sheetViews>
  <sheetFormatPr defaultColWidth="9.140625" defaultRowHeight="12.75"/>
  <cols>
    <col min="1" max="1" width="7.28125" style="0" customWidth="1"/>
    <col min="2" max="2" width="30.00390625" style="0" customWidth="1"/>
    <col min="3" max="3" width="11.140625" style="0" customWidth="1"/>
    <col min="4" max="4" width="10.00390625" style="0" customWidth="1"/>
    <col min="5" max="5" width="10.140625" style="0" customWidth="1"/>
    <col min="6" max="6" width="9.8515625" style="0" customWidth="1"/>
    <col min="7" max="7" width="10.00390625" style="0" customWidth="1"/>
    <col min="8" max="9" width="9.421875" style="0" customWidth="1"/>
    <col min="10" max="10" width="8.7109375" style="0" customWidth="1"/>
    <col min="11" max="16" width="8.57421875" style="0" customWidth="1"/>
  </cols>
  <sheetData>
    <row r="1" spans="1:9" ht="15">
      <c r="A1" s="60" t="s">
        <v>529</v>
      </c>
      <c r="B1" s="60"/>
      <c r="C1" s="60"/>
      <c r="D1" s="60"/>
      <c r="E1" s="60"/>
      <c r="F1" s="60"/>
      <c r="G1" s="358" t="s">
        <v>652</v>
      </c>
      <c r="H1" s="359"/>
      <c r="I1" s="359"/>
    </row>
    <row r="2" spans="2:18" ht="13.5">
      <c r="B2" s="61" t="s">
        <v>252</v>
      </c>
      <c r="C2" s="348"/>
      <c r="D2" s="349"/>
      <c r="E2" s="349"/>
      <c r="F2" s="62" t="s">
        <v>253</v>
      </c>
      <c r="G2" s="215"/>
      <c r="H2" s="214" t="s">
        <v>535</v>
      </c>
      <c r="I2" s="63"/>
      <c r="R2" s="64"/>
    </row>
    <row r="3" spans="2:9" ht="13.5">
      <c r="B3" s="65" t="s">
        <v>255</v>
      </c>
      <c r="C3" s="348"/>
      <c r="D3" s="349"/>
      <c r="E3" s="349"/>
      <c r="F3" s="65" t="s">
        <v>256</v>
      </c>
      <c r="G3" s="365"/>
      <c r="H3" s="366"/>
      <c r="I3" s="367"/>
    </row>
    <row r="4" spans="2:18" ht="13.5">
      <c r="B4" s="66" t="s">
        <v>257</v>
      </c>
      <c r="C4" s="348"/>
      <c r="D4" s="349"/>
      <c r="E4" s="349"/>
      <c r="F4" s="363" t="s">
        <v>254</v>
      </c>
      <c r="G4" s="364"/>
      <c r="H4" s="364"/>
      <c r="I4" s="364"/>
      <c r="R4" s="64"/>
    </row>
    <row r="5" spans="2:16" ht="13.5">
      <c r="B5" s="65" t="s">
        <v>258</v>
      </c>
      <c r="C5" s="348"/>
      <c r="D5" s="349"/>
      <c r="E5" s="352"/>
      <c r="F5" s="214" t="s">
        <v>538</v>
      </c>
      <c r="G5" s="334"/>
      <c r="H5" s="214" t="s">
        <v>539</v>
      </c>
      <c r="I5" s="255"/>
      <c r="J5" s="214" t="s">
        <v>145</v>
      </c>
      <c r="K5" s="215"/>
      <c r="M5" s="2"/>
      <c r="N5" s="2"/>
      <c r="O5" s="2"/>
      <c r="P5" s="2"/>
    </row>
    <row r="6" spans="2:17" ht="13.5">
      <c r="B6" s="65" t="s">
        <v>693</v>
      </c>
      <c r="C6" s="348"/>
      <c r="D6" s="349"/>
      <c r="E6" s="352"/>
      <c r="F6" s="360" t="s">
        <v>584</v>
      </c>
      <c r="G6" s="361"/>
      <c r="H6" s="361"/>
      <c r="I6" s="362"/>
      <c r="J6" s="368"/>
      <c r="K6" s="369"/>
      <c r="L6" s="369"/>
      <c r="M6" s="369"/>
      <c r="N6" s="369"/>
      <c r="O6" s="369"/>
      <c r="P6" s="370"/>
      <c r="Q6" s="64"/>
    </row>
    <row r="7" spans="2:17" ht="13.5">
      <c r="B7" s="200" t="s">
        <v>251</v>
      </c>
      <c r="C7" s="348"/>
      <c r="D7" s="349"/>
      <c r="E7" s="349"/>
      <c r="F7" s="360" t="s">
        <v>587</v>
      </c>
      <c r="G7" s="361"/>
      <c r="H7" s="361"/>
      <c r="I7" s="362"/>
      <c r="J7" s="368"/>
      <c r="K7" s="369"/>
      <c r="L7" s="369"/>
      <c r="M7" s="369"/>
      <c r="N7" s="369"/>
      <c r="O7" s="369"/>
      <c r="P7" s="370"/>
      <c r="Q7" s="64"/>
    </row>
    <row r="8" spans="1:18" ht="12.75">
      <c r="A8" s="353" t="s">
        <v>117</v>
      </c>
      <c r="B8" s="354"/>
      <c r="C8" s="354"/>
      <c r="D8" s="354"/>
      <c r="E8" s="354"/>
      <c r="F8" s="354"/>
      <c r="G8" s="354"/>
      <c r="H8" s="354"/>
      <c r="I8" s="354"/>
      <c r="J8" s="354"/>
      <c r="K8" s="354"/>
      <c r="L8" s="354"/>
      <c r="M8" s="354"/>
      <c r="N8" s="354"/>
      <c r="O8" s="354"/>
      <c r="P8" s="355"/>
      <c r="Q8" s="355"/>
      <c r="R8" s="64"/>
    </row>
    <row r="9" spans="1:17" ht="25.5">
      <c r="A9" s="350" t="s">
        <v>118</v>
      </c>
      <c r="B9" s="351"/>
      <c r="C9" s="69" t="s">
        <v>259</v>
      </c>
      <c r="D9" s="69" t="s">
        <v>260</v>
      </c>
      <c r="E9" s="69" t="s">
        <v>261</v>
      </c>
      <c r="F9" s="69" t="s">
        <v>262</v>
      </c>
      <c r="G9" s="69" t="s">
        <v>263</v>
      </c>
      <c r="H9" s="69" t="s">
        <v>264</v>
      </c>
      <c r="I9" s="69" t="s">
        <v>265</v>
      </c>
      <c r="J9" s="69" t="s">
        <v>266</v>
      </c>
      <c r="K9" s="356" t="s">
        <v>116</v>
      </c>
      <c r="L9" s="357"/>
      <c r="M9" s="357"/>
      <c r="N9" s="357"/>
      <c r="O9" s="357"/>
      <c r="P9" s="70" t="s">
        <v>267</v>
      </c>
      <c r="Q9" s="71"/>
    </row>
    <row r="10" spans="1:17" ht="51">
      <c r="A10" s="72" t="s">
        <v>268</v>
      </c>
      <c r="B10" s="73" t="s">
        <v>269</v>
      </c>
      <c r="C10" s="74" t="s">
        <v>270</v>
      </c>
      <c r="D10" s="74" t="s">
        <v>271</v>
      </c>
      <c r="E10" s="74" t="s">
        <v>272</v>
      </c>
      <c r="F10" s="74" t="s">
        <v>273</v>
      </c>
      <c r="G10" s="74" t="s">
        <v>274</v>
      </c>
      <c r="H10" s="74" t="s">
        <v>275</v>
      </c>
      <c r="I10" s="74" t="s">
        <v>276</v>
      </c>
      <c r="J10" s="74" t="s">
        <v>277</v>
      </c>
      <c r="K10" s="190" t="s">
        <v>199</v>
      </c>
      <c r="L10" s="74" t="s">
        <v>180</v>
      </c>
      <c r="M10" s="74" t="s">
        <v>179</v>
      </c>
      <c r="N10" s="328" t="s">
        <v>650</v>
      </c>
      <c r="O10" s="190" t="s">
        <v>618</v>
      </c>
      <c r="P10" s="75" t="s">
        <v>278</v>
      </c>
      <c r="Q10" s="71"/>
    </row>
    <row r="11" spans="1:17" ht="12.75">
      <c r="A11" s="76"/>
      <c r="B11" s="76"/>
      <c r="C11" s="77"/>
      <c r="D11" s="77"/>
      <c r="E11" s="77"/>
      <c r="F11" s="77"/>
      <c r="G11" s="77"/>
      <c r="H11" s="77"/>
      <c r="I11" s="77"/>
      <c r="J11" s="77"/>
      <c r="K11" s="201"/>
      <c r="L11" s="78"/>
      <c r="M11" s="201"/>
      <c r="N11" s="201"/>
      <c r="O11" s="201"/>
      <c r="P11" s="329"/>
      <c r="Q11" s="79"/>
    </row>
    <row r="12" spans="1:17" ht="13.5">
      <c r="A12" s="80"/>
      <c r="B12" s="81" t="s">
        <v>279</v>
      </c>
      <c r="C12" s="82"/>
      <c r="D12" s="82"/>
      <c r="E12" s="82"/>
      <c r="F12" s="82"/>
      <c r="G12" s="82"/>
      <c r="H12" s="82"/>
      <c r="I12" s="82"/>
      <c r="J12" s="82"/>
      <c r="K12" s="191"/>
      <c r="L12" s="83"/>
      <c r="M12" s="191"/>
      <c r="N12" s="191"/>
      <c r="O12" s="191"/>
      <c r="P12" s="82"/>
      <c r="Q12" s="84"/>
    </row>
    <row r="13" spans="1:17" ht="13.5">
      <c r="A13" s="85" t="s">
        <v>280</v>
      </c>
      <c r="B13" s="85" t="s">
        <v>281</v>
      </c>
      <c r="C13" s="86"/>
      <c r="D13" s="86"/>
      <c r="E13" s="86"/>
      <c r="F13" s="86"/>
      <c r="G13" s="86"/>
      <c r="H13" s="86"/>
      <c r="I13" s="86"/>
      <c r="J13" s="86"/>
      <c r="K13" s="191"/>
      <c r="L13" s="192"/>
      <c r="M13" s="191"/>
      <c r="N13" s="192"/>
      <c r="O13" s="191"/>
      <c r="P13" s="88">
        <f>SUM(C13:O13)</f>
        <v>0</v>
      </c>
      <c r="Q13" s="84"/>
    </row>
    <row r="14" spans="1:17" ht="13.5">
      <c r="A14" s="85" t="s">
        <v>282</v>
      </c>
      <c r="B14" s="85" t="s">
        <v>283</v>
      </c>
      <c r="C14" s="86"/>
      <c r="D14" s="86"/>
      <c r="E14" s="86"/>
      <c r="F14" s="86"/>
      <c r="G14" s="86"/>
      <c r="H14" s="86"/>
      <c r="I14" s="86"/>
      <c r="J14" s="86"/>
      <c r="K14" s="191"/>
      <c r="L14" s="191"/>
      <c r="M14" s="191"/>
      <c r="N14" s="191"/>
      <c r="O14" s="191"/>
      <c r="P14" s="88">
        <f>SUM(C14:O14)</f>
        <v>0</v>
      </c>
      <c r="Q14" s="84"/>
    </row>
    <row r="15" spans="1:17" ht="13.5">
      <c r="A15" s="85" t="s">
        <v>284</v>
      </c>
      <c r="B15" s="85" t="s">
        <v>285</v>
      </c>
      <c r="C15" s="86"/>
      <c r="D15" s="86"/>
      <c r="E15" s="86"/>
      <c r="F15" s="86"/>
      <c r="G15" s="86"/>
      <c r="H15" s="86"/>
      <c r="I15" s="86"/>
      <c r="J15" s="86"/>
      <c r="K15" s="191"/>
      <c r="L15" s="191"/>
      <c r="M15" s="191"/>
      <c r="N15" s="191"/>
      <c r="O15" s="191"/>
      <c r="P15" s="88">
        <f>SUM(C15:O15)</f>
        <v>0</v>
      </c>
      <c r="Q15" s="84"/>
    </row>
    <row r="16" spans="1:17" ht="13.5">
      <c r="A16" s="85" t="s">
        <v>286</v>
      </c>
      <c r="B16" s="85" t="s">
        <v>287</v>
      </c>
      <c r="C16" s="86"/>
      <c r="D16" s="86"/>
      <c r="E16" s="86"/>
      <c r="F16" s="86"/>
      <c r="G16" s="86"/>
      <c r="H16" s="86"/>
      <c r="I16" s="86"/>
      <c r="J16" s="86"/>
      <c r="K16" s="191"/>
      <c r="L16" s="192"/>
      <c r="M16" s="191"/>
      <c r="N16" s="191"/>
      <c r="O16" s="191"/>
      <c r="P16" s="88">
        <f>SUM(C16:O16)</f>
        <v>0</v>
      </c>
      <c r="Q16" s="84"/>
    </row>
    <row r="17" spans="1:17" ht="13.5">
      <c r="A17" s="80"/>
      <c r="B17" s="80"/>
      <c r="C17" s="82"/>
      <c r="D17" s="82"/>
      <c r="E17" s="82"/>
      <c r="F17" s="82"/>
      <c r="G17" s="82"/>
      <c r="H17" s="82"/>
      <c r="I17" s="82"/>
      <c r="J17" s="82"/>
      <c r="K17" s="191"/>
      <c r="L17" s="191"/>
      <c r="M17" s="191"/>
      <c r="N17" s="191"/>
      <c r="O17" s="191"/>
      <c r="P17" s="82"/>
      <c r="Q17" s="84"/>
    </row>
    <row r="18" spans="1:17" ht="13.5">
      <c r="A18" s="80"/>
      <c r="B18" s="81" t="s">
        <v>288</v>
      </c>
      <c r="C18" s="82"/>
      <c r="D18" s="82"/>
      <c r="E18" s="82"/>
      <c r="F18" s="82"/>
      <c r="G18" s="82"/>
      <c r="H18" s="82"/>
      <c r="I18" s="82"/>
      <c r="J18" s="82"/>
      <c r="K18" s="191"/>
      <c r="L18" s="191"/>
      <c r="M18" s="191"/>
      <c r="N18" s="191"/>
      <c r="O18" s="191"/>
      <c r="P18" s="82"/>
      <c r="Q18" s="84"/>
    </row>
    <row r="19" spans="1:17" ht="13.5">
      <c r="A19" s="85" t="s">
        <v>289</v>
      </c>
      <c r="B19" s="85" t="s">
        <v>290</v>
      </c>
      <c r="C19" s="86"/>
      <c r="D19" s="86"/>
      <c r="E19" s="86"/>
      <c r="F19" s="86"/>
      <c r="G19" s="86"/>
      <c r="H19" s="86"/>
      <c r="I19" s="86"/>
      <c r="J19" s="86"/>
      <c r="K19" s="191"/>
      <c r="L19" s="191"/>
      <c r="M19" s="191"/>
      <c r="N19" s="191"/>
      <c r="O19" s="191"/>
      <c r="P19" s="88">
        <f>SUM(C19:O19)</f>
        <v>0</v>
      </c>
      <c r="Q19" s="84"/>
    </row>
    <row r="20" spans="1:17" ht="13.5">
      <c r="A20" s="85" t="s">
        <v>291</v>
      </c>
      <c r="B20" s="85" t="s">
        <v>292</v>
      </c>
      <c r="C20" s="86"/>
      <c r="D20" s="86"/>
      <c r="E20" s="86"/>
      <c r="F20" s="86"/>
      <c r="G20" s="86"/>
      <c r="H20" s="86"/>
      <c r="I20" s="86"/>
      <c r="J20" s="86"/>
      <c r="K20" s="191"/>
      <c r="L20" s="191"/>
      <c r="M20" s="191"/>
      <c r="N20" s="191"/>
      <c r="O20" s="191"/>
      <c r="P20" s="88">
        <f>SUM(C20:O20)</f>
        <v>0</v>
      </c>
      <c r="Q20" s="84"/>
    </row>
    <row r="21" spans="1:17" ht="13.5">
      <c r="A21" s="85" t="s">
        <v>293</v>
      </c>
      <c r="B21" s="85" t="s">
        <v>294</v>
      </c>
      <c r="C21" s="86"/>
      <c r="D21" s="86"/>
      <c r="E21" s="86"/>
      <c r="F21" s="86"/>
      <c r="G21" s="86"/>
      <c r="H21" s="86"/>
      <c r="I21" s="86"/>
      <c r="J21" s="86"/>
      <c r="K21" s="191"/>
      <c r="L21" s="191"/>
      <c r="M21" s="191"/>
      <c r="N21" s="191"/>
      <c r="O21" s="191"/>
      <c r="P21" s="88">
        <f>SUM(C21:O21)</f>
        <v>0</v>
      </c>
      <c r="Q21" s="84"/>
    </row>
    <row r="22" spans="1:17" ht="13.5">
      <c r="A22" s="85" t="s">
        <v>295</v>
      </c>
      <c r="B22" s="85" t="s">
        <v>296</v>
      </c>
      <c r="C22" s="86"/>
      <c r="D22" s="86"/>
      <c r="E22" s="86"/>
      <c r="F22" s="86"/>
      <c r="G22" s="86"/>
      <c r="H22" s="86"/>
      <c r="I22" s="86"/>
      <c r="J22" s="86"/>
      <c r="K22" s="191"/>
      <c r="L22" s="191"/>
      <c r="M22" s="191"/>
      <c r="N22" s="191"/>
      <c r="O22" s="191"/>
      <c r="P22" s="88">
        <f>SUM(C22:O22)</f>
        <v>0</v>
      </c>
      <c r="Q22" s="84"/>
    </row>
    <row r="23" spans="1:17" ht="13.5">
      <c r="A23" s="80"/>
      <c r="B23" s="80"/>
      <c r="C23" s="82"/>
      <c r="D23" s="82"/>
      <c r="E23" s="82"/>
      <c r="F23" s="82"/>
      <c r="G23" s="82"/>
      <c r="H23" s="82"/>
      <c r="I23" s="82"/>
      <c r="J23" s="82"/>
      <c r="K23" s="191"/>
      <c r="L23" s="191"/>
      <c r="M23" s="191"/>
      <c r="N23" s="191"/>
      <c r="O23" s="191"/>
      <c r="P23" s="82"/>
      <c r="Q23" s="84"/>
    </row>
    <row r="24" spans="1:17" ht="13.5">
      <c r="A24" s="80"/>
      <c r="B24" s="81" t="s">
        <v>297</v>
      </c>
      <c r="C24" s="82"/>
      <c r="D24" s="82"/>
      <c r="E24" s="82"/>
      <c r="F24" s="82"/>
      <c r="G24" s="82"/>
      <c r="H24" s="82"/>
      <c r="I24" s="82"/>
      <c r="J24" s="82"/>
      <c r="K24" s="191"/>
      <c r="L24" s="191"/>
      <c r="M24" s="191"/>
      <c r="N24" s="191"/>
      <c r="O24" s="191"/>
      <c r="P24" s="82"/>
      <c r="Q24" s="84"/>
    </row>
    <row r="25" spans="1:17" ht="13.5">
      <c r="A25" s="85" t="s">
        <v>298</v>
      </c>
      <c r="B25" s="85" t="s">
        <v>299</v>
      </c>
      <c r="C25" s="86"/>
      <c r="D25" s="86"/>
      <c r="E25" s="86"/>
      <c r="F25" s="86"/>
      <c r="G25" s="86"/>
      <c r="H25" s="86"/>
      <c r="I25" s="86"/>
      <c r="J25" s="86"/>
      <c r="K25" s="191"/>
      <c r="L25" s="191"/>
      <c r="M25" s="191"/>
      <c r="N25" s="191"/>
      <c r="O25" s="191"/>
      <c r="P25" s="88">
        <f>SUM(C25:O25)</f>
        <v>0</v>
      </c>
      <c r="Q25" s="84"/>
    </row>
    <row r="26" spans="1:17" ht="13.5">
      <c r="A26" s="85" t="s">
        <v>300</v>
      </c>
      <c r="B26" s="85" t="s">
        <v>617</v>
      </c>
      <c r="C26" s="86"/>
      <c r="D26" s="86"/>
      <c r="E26" s="86"/>
      <c r="F26" s="86"/>
      <c r="G26" s="86"/>
      <c r="H26" s="86"/>
      <c r="I26" s="86"/>
      <c r="J26" s="86"/>
      <c r="K26" s="191"/>
      <c r="L26" s="191"/>
      <c r="M26" s="191"/>
      <c r="N26" s="191"/>
      <c r="O26" s="191"/>
      <c r="P26" s="88">
        <f>SUM(C26:O26)</f>
        <v>0</v>
      </c>
      <c r="Q26" s="84"/>
    </row>
    <row r="27" spans="1:17" ht="13.5">
      <c r="A27" s="85" t="s">
        <v>301</v>
      </c>
      <c r="B27" s="85" t="s">
        <v>302</v>
      </c>
      <c r="C27" s="86"/>
      <c r="D27" s="86"/>
      <c r="E27" s="86"/>
      <c r="F27" s="86"/>
      <c r="G27" s="86"/>
      <c r="H27" s="86"/>
      <c r="I27" s="86"/>
      <c r="J27" s="86"/>
      <c r="K27" s="191"/>
      <c r="L27" s="191"/>
      <c r="M27" s="191"/>
      <c r="N27" s="191"/>
      <c r="O27" s="191"/>
      <c r="P27" s="88">
        <f>SUM(C27:O27)</f>
        <v>0</v>
      </c>
      <c r="Q27" s="84"/>
    </row>
    <row r="28" spans="1:17" ht="13.5">
      <c r="A28" s="85" t="s">
        <v>303</v>
      </c>
      <c r="B28" s="85" t="s">
        <v>304</v>
      </c>
      <c r="C28" s="86"/>
      <c r="D28" s="86"/>
      <c r="E28" s="86"/>
      <c r="F28" s="86"/>
      <c r="G28" s="86"/>
      <c r="H28" s="86"/>
      <c r="I28" s="86"/>
      <c r="J28" s="86"/>
      <c r="K28" s="191"/>
      <c r="L28" s="191"/>
      <c r="M28" s="191"/>
      <c r="N28" s="191"/>
      <c r="O28" s="191"/>
      <c r="P28" s="88">
        <f>SUM(C28:O28)</f>
        <v>0</v>
      </c>
      <c r="Q28" s="84"/>
    </row>
    <row r="29" spans="1:17" ht="13.5">
      <c r="A29" s="80"/>
      <c r="B29" s="80"/>
      <c r="C29" s="82"/>
      <c r="D29" s="82"/>
      <c r="E29" s="82"/>
      <c r="F29" s="82"/>
      <c r="G29" s="82"/>
      <c r="H29" s="82"/>
      <c r="I29" s="82"/>
      <c r="J29" s="82"/>
      <c r="K29" s="191"/>
      <c r="L29" s="191"/>
      <c r="M29" s="191"/>
      <c r="N29" s="191"/>
      <c r="O29" s="191"/>
      <c r="P29" s="82"/>
      <c r="Q29" s="84"/>
    </row>
    <row r="30" spans="1:17" ht="13.5">
      <c r="A30" s="80"/>
      <c r="B30" s="81" t="s">
        <v>305</v>
      </c>
      <c r="C30" s="82"/>
      <c r="D30" s="82"/>
      <c r="E30" s="82"/>
      <c r="F30" s="82"/>
      <c r="G30" s="82"/>
      <c r="H30" s="82"/>
      <c r="I30" s="82"/>
      <c r="J30" s="82"/>
      <c r="K30" s="191"/>
      <c r="L30" s="191"/>
      <c r="M30" s="191"/>
      <c r="N30" s="191"/>
      <c r="O30" s="191"/>
      <c r="P30" s="82"/>
      <c r="Q30" s="84"/>
    </row>
    <row r="31" spans="1:17" ht="13.5">
      <c r="A31" s="85" t="s">
        <v>306</v>
      </c>
      <c r="B31" s="85" t="s">
        <v>307</v>
      </c>
      <c r="C31" s="86"/>
      <c r="D31" s="86"/>
      <c r="E31" s="86"/>
      <c r="F31" s="86"/>
      <c r="G31" s="86"/>
      <c r="H31" s="86"/>
      <c r="I31" s="86"/>
      <c r="J31" s="86"/>
      <c r="K31" s="191"/>
      <c r="L31" s="191"/>
      <c r="M31" s="191"/>
      <c r="N31" s="191"/>
      <c r="O31" s="191"/>
      <c r="P31" s="88">
        <f>SUM(C31:O31)</f>
        <v>0</v>
      </c>
      <c r="Q31" s="84"/>
    </row>
    <row r="32" spans="1:17" ht="13.5">
      <c r="A32" s="85" t="s">
        <v>308</v>
      </c>
      <c r="B32" s="85" t="s">
        <v>309</v>
      </c>
      <c r="C32" s="86"/>
      <c r="D32" s="86"/>
      <c r="E32" s="86"/>
      <c r="F32" s="86"/>
      <c r="G32" s="86"/>
      <c r="H32" s="86"/>
      <c r="I32" s="86"/>
      <c r="J32" s="86"/>
      <c r="K32" s="191"/>
      <c r="L32" s="191"/>
      <c r="M32" s="191"/>
      <c r="N32" s="191"/>
      <c r="O32" s="191"/>
      <c r="P32" s="88">
        <f>SUM(C32:O32)</f>
        <v>0</v>
      </c>
      <c r="Q32" s="84"/>
    </row>
    <row r="33" spans="1:17" ht="13.5">
      <c r="A33" s="85" t="s">
        <v>310</v>
      </c>
      <c r="B33" s="85" t="s">
        <v>311</v>
      </c>
      <c r="C33" s="86"/>
      <c r="D33" s="86"/>
      <c r="E33" s="86"/>
      <c r="F33" s="86"/>
      <c r="G33" s="86"/>
      <c r="H33" s="86"/>
      <c r="I33" s="86"/>
      <c r="J33" s="86"/>
      <c r="K33" s="191"/>
      <c r="L33" s="191"/>
      <c r="M33" s="191"/>
      <c r="N33" s="191"/>
      <c r="O33" s="191"/>
      <c r="P33" s="88">
        <f>SUM(C33:O33)</f>
        <v>0</v>
      </c>
      <c r="Q33" s="84"/>
    </row>
    <row r="34" spans="1:17" ht="13.5">
      <c r="A34" s="85" t="s">
        <v>312</v>
      </c>
      <c r="B34" s="85" t="s">
        <v>313</v>
      </c>
      <c r="C34" s="86"/>
      <c r="D34" s="86"/>
      <c r="E34" s="86"/>
      <c r="F34" s="86"/>
      <c r="G34" s="86"/>
      <c r="H34" s="86"/>
      <c r="I34" s="86"/>
      <c r="J34" s="86"/>
      <c r="K34" s="191"/>
      <c r="L34" s="191"/>
      <c r="M34" s="191"/>
      <c r="N34" s="191"/>
      <c r="O34" s="191"/>
      <c r="P34" s="88">
        <f>SUM(C34:O34)</f>
        <v>0</v>
      </c>
      <c r="Q34" s="84"/>
    </row>
    <row r="35" spans="1:17" ht="13.5">
      <c r="A35" s="80"/>
      <c r="B35" s="80"/>
      <c r="C35" s="82"/>
      <c r="D35" s="82"/>
      <c r="E35" s="82"/>
      <c r="F35" s="82"/>
      <c r="G35" s="82"/>
      <c r="H35" s="82"/>
      <c r="I35" s="82"/>
      <c r="J35" s="82"/>
      <c r="K35" s="191"/>
      <c r="L35" s="191"/>
      <c r="M35" s="191"/>
      <c r="N35" s="191"/>
      <c r="O35" s="191"/>
      <c r="P35" s="82"/>
      <c r="Q35" s="84"/>
    </row>
    <row r="36" spans="1:17" ht="13.5">
      <c r="A36" s="80"/>
      <c r="B36" s="81" t="s">
        <v>314</v>
      </c>
      <c r="C36" s="82"/>
      <c r="D36" s="82"/>
      <c r="E36" s="82"/>
      <c r="F36" s="82"/>
      <c r="G36" s="82"/>
      <c r="H36" s="82"/>
      <c r="I36" s="82"/>
      <c r="J36" s="82"/>
      <c r="K36" s="191"/>
      <c r="L36" s="191"/>
      <c r="M36" s="191"/>
      <c r="N36" s="191"/>
      <c r="O36" s="191"/>
      <c r="P36" s="82"/>
      <c r="Q36" s="84"/>
    </row>
    <row r="37" spans="1:17" ht="13.5">
      <c r="A37" s="85" t="s">
        <v>315</v>
      </c>
      <c r="B37" s="85" t="s">
        <v>316</v>
      </c>
      <c r="C37" s="86"/>
      <c r="D37" s="86"/>
      <c r="E37" s="86"/>
      <c r="F37" s="86"/>
      <c r="G37" s="86"/>
      <c r="H37" s="86"/>
      <c r="I37" s="86"/>
      <c r="J37" s="86"/>
      <c r="K37" s="191"/>
      <c r="L37" s="191"/>
      <c r="M37" s="191"/>
      <c r="N37" s="191"/>
      <c r="O37" s="191"/>
      <c r="P37" s="88">
        <f>SUM(C37:O37)</f>
        <v>0</v>
      </c>
      <c r="Q37" s="84"/>
    </row>
    <row r="38" spans="1:17" ht="13.5">
      <c r="A38" s="85" t="s">
        <v>317</v>
      </c>
      <c r="B38" s="85" t="s">
        <v>318</v>
      </c>
      <c r="C38" s="86"/>
      <c r="D38" s="86"/>
      <c r="E38" s="86"/>
      <c r="F38" s="86"/>
      <c r="G38" s="86"/>
      <c r="H38" s="86"/>
      <c r="I38" s="86"/>
      <c r="J38" s="86"/>
      <c r="K38" s="191"/>
      <c r="L38" s="191"/>
      <c r="M38" s="191"/>
      <c r="N38" s="191"/>
      <c r="O38" s="191"/>
      <c r="P38" s="88">
        <f>SUM(C38:O38)</f>
        <v>0</v>
      </c>
      <c r="Q38" s="84"/>
    </row>
    <row r="39" spans="1:17" ht="13.5">
      <c r="A39" s="85" t="s">
        <v>319</v>
      </c>
      <c r="B39" s="85" t="s">
        <v>320</v>
      </c>
      <c r="C39" s="86"/>
      <c r="D39" s="86"/>
      <c r="E39" s="86"/>
      <c r="F39" s="86"/>
      <c r="G39" s="86"/>
      <c r="H39" s="86"/>
      <c r="I39" s="86"/>
      <c r="J39" s="86"/>
      <c r="K39" s="191"/>
      <c r="L39" s="191"/>
      <c r="M39" s="191"/>
      <c r="N39" s="191"/>
      <c r="O39" s="191"/>
      <c r="P39" s="88">
        <f>SUM(C39:O39)</f>
        <v>0</v>
      </c>
      <c r="Q39" s="84"/>
    </row>
    <row r="40" spans="1:17" ht="13.5">
      <c r="A40" s="80"/>
      <c r="B40" s="80"/>
      <c r="C40" s="82"/>
      <c r="D40" s="82"/>
      <c r="E40" s="82"/>
      <c r="F40" s="82"/>
      <c r="G40" s="82"/>
      <c r="H40" s="82"/>
      <c r="I40" s="82"/>
      <c r="J40" s="82"/>
      <c r="K40" s="191"/>
      <c r="L40" s="191"/>
      <c r="M40" s="191"/>
      <c r="N40" s="191"/>
      <c r="O40" s="191"/>
      <c r="P40" s="82"/>
      <c r="Q40" s="84"/>
    </row>
    <row r="41" spans="1:17" ht="13.5">
      <c r="A41" s="80"/>
      <c r="B41" s="81" t="s">
        <v>321</v>
      </c>
      <c r="C41" s="82"/>
      <c r="D41" s="82"/>
      <c r="E41" s="82"/>
      <c r="F41" s="82"/>
      <c r="G41" s="82"/>
      <c r="H41" s="82"/>
      <c r="I41" s="82"/>
      <c r="J41" s="82"/>
      <c r="K41" s="191"/>
      <c r="L41" s="191"/>
      <c r="M41" s="191"/>
      <c r="N41" s="191"/>
      <c r="O41" s="191"/>
      <c r="P41" s="82"/>
      <c r="Q41" s="84"/>
    </row>
    <row r="42" spans="1:17" ht="13.5">
      <c r="A42" s="85" t="s">
        <v>322</v>
      </c>
      <c r="B42" s="85" t="s">
        <v>323</v>
      </c>
      <c r="C42" s="86"/>
      <c r="D42" s="86"/>
      <c r="E42" s="86"/>
      <c r="F42" s="86"/>
      <c r="G42" s="86"/>
      <c r="H42" s="86"/>
      <c r="I42" s="86"/>
      <c r="J42" s="86"/>
      <c r="K42" s="191"/>
      <c r="L42" s="191"/>
      <c r="M42" s="191"/>
      <c r="N42" s="191"/>
      <c r="O42" s="191"/>
      <c r="P42" s="88">
        <f aca="true" t="shared" si="0" ref="P42:P48">SUM(C42:O42)</f>
        <v>0</v>
      </c>
      <c r="Q42" s="84"/>
    </row>
    <row r="43" spans="1:17" ht="13.5">
      <c r="A43" s="85" t="s">
        <v>324</v>
      </c>
      <c r="B43" s="85" t="s">
        <v>325</v>
      </c>
      <c r="C43" s="86"/>
      <c r="D43" s="86"/>
      <c r="E43" s="86"/>
      <c r="F43" s="86"/>
      <c r="G43" s="86"/>
      <c r="H43" s="86"/>
      <c r="I43" s="86"/>
      <c r="J43" s="86"/>
      <c r="K43" s="191"/>
      <c r="L43" s="191"/>
      <c r="M43" s="191"/>
      <c r="N43" s="191"/>
      <c r="O43" s="191"/>
      <c r="P43" s="88">
        <f t="shared" si="0"/>
        <v>0</v>
      </c>
      <c r="Q43" s="84"/>
    </row>
    <row r="44" spans="1:17" ht="13.5">
      <c r="A44" s="85" t="s">
        <v>326</v>
      </c>
      <c r="B44" s="85" t="s">
        <v>327</v>
      </c>
      <c r="C44" s="86"/>
      <c r="D44" s="86"/>
      <c r="E44" s="86"/>
      <c r="F44" s="86"/>
      <c r="G44" s="86"/>
      <c r="H44" s="86"/>
      <c r="I44" s="86"/>
      <c r="J44" s="86"/>
      <c r="K44" s="191"/>
      <c r="L44" s="191"/>
      <c r="M44" s="191"/>
      <c r="N44" s="191"/>
      <c r="O44" s="191"/>
      <c r="P44" s="88">
        <f t="shared" si="0"/>
        <v>0</v>
      </c>
      <c r="Q44" s="84"/>
    </row>
    <row r="45" spans="1:17" ht="13.5">
      <c r="A45" s="85" t="s">
        <v>328</v>
      </c>
      <c r="B45" s="85" t="s">
        <v>329</v>
      </c>
      <c r="C45" s="86"/>
      <c r="D45" s="86"/>
      <c r="E45" s="86"/>
      <c r="F45" s="86"/>
      <c r="G45" s="86"/>
      <c r="H45" s="86"/>
      <c r="I45" s="86"/>
      <c r="J45" s="86"/>
      <c r="K45" s="191"/>
      <c r="L45" s="191"/>
      <c r="M45" s="191"/>
      <c r="N45" s="191"/>
      <c r="O45" s="191"/>
      <c r="P45" s="88">
        <f t="shared" si="0"/>
        <v>0</v>
      </c>
      <c r="Q45" s="84"/>
    </row>
    <row r="46" spans="1:17" ht="13.5">
      <c r="A46" s="85" t="s">
        <v>330</v>
      </c>
      <c r="B46" s="85" t="s">
        <v>331</v>
      </c>
      <c r="C46" s="86"/>
      <c r="D46" s="86"/>
      <c r="E46" s="86"/>
      <c r="F46" s="86"/>
      <c r="G46" s="86"/>
      <c r="H46" s="86"/>
      <c r="I46" s="86"/>
      <c r="J46" s="86"/>
      <c r="K46" s="191"/>
      <c r="L46" s="191"/>
      <c r="M46" s="191"/>
      <c r="N46" s="191"/>
      <c r="O46" s="191"/>
      <c r="P46" s="88">
        <f t="shared" si="0"/>
        <v>0</v>
      </c>
      <c r="Q46" s="84"/>
    </row>
    <row r="47" spans="1:17" ht="13.5">
      <c r="A47" s="85" t="s">
        <v>332</v>
      </c>
      <c r="B47" s="85" t="s">
        <v>333</v>
      </c>
      <c r="C47" s="86"/>
      <c r="D47" s="86"/>
      <c r="E47" s="86"/>
      <c r="F47" s="86"/>
      <c r="G47" s="86"/>
      <c r="H47" s="86"/>
      <c r="I47" s="86"/>
      <c r="J47" s="86"/>
      <c r="K47" s="191"/>
      <c r="L47" s="191"/>
      <c r="M47" s="191"/>
      <c r="N47" s="191"/>
      <c r="O47" s="191"/>
      <c r="P47" s="88">
        <f t="shared" si="0"/>
        <v>0</v>
      </c>
      <c r="Q47" s="84"/>
    </row>
    <row r="48" spans="1:17" ht="13.5">
      <c r="A48" s="85" t="s">
        <v>334</v>
      </c>
      <c r="B48" s="85" t="s">
        <v>335</v>
      </c>
      <c r="C48" s="86"/>
      <c r="D48" s="86"/>
      <c r="E48" s="86"/>
      <c r="F48" s="86"/>
      <c r="G48" s="86"/>
      <c r="H48" s="86"/>
      <c r="I48" s="86"/>
      <c r="J48" s="86"/>
      <c r="K48" s="191"/>
      <c r="L48" s="191"/>
      <c r="M48" s="191"/>
      <c r="N48" s="191"/>
      <c r="O48" s="191"/>
      <c r="P48" s="88">
        <f t="shared" si="0"/>
        <v>0</v>
      </c>
      <c r="Q48" s="84"/>
    </row>
    <row r="49" spans="1:17" ht="13.5">
      <c r="A49" s="80"/>
      <c r="B49" s="80"/>
      <c r="C49" s="82"/>
      <c r="D49" s="82"/>
      <c r="E49" s="82"/>
      <c r="F49" s="82"/>
      <c r="G49" s="82"/>
      <c r="H49" s="82"/>
      <c r="I49" s="82"/>
      <c r="J49" s="82"/>
      <c r="K49" s="191"/>
      <c r="L49" s="191"/>
      <c r="M49" s="191"/>
      <c r="N49" s="191"/>
      <c r="O49" s="191"/>
      <c r="P49" s="82"/>
      <c r="Q49" s="84"/>
    </row>
    <row r="50" spans="1:17" ht="13.5">
      <c r="A50" s="80"/>
      <c r="B50" s="81" t="s">
        <v>336</v>
      </c>
      <c r="C50" s="82"/>
      <c r="D50" s="82"/>
      <c r="E50" s="82"/>
      <c r="F50" s="82"/>
      <c r="G50" s="82"/>
      <c r="H50" s="82"/>
      <c r="I50" s="82"/>
      <c r="J50" s="82"/>
      <c r="K50" s="191"/>
      <c r="L50" s="191"/>
      <c r="M50" s="191"/>
      <c r="N50" s="191"/>
      <c r="O50" s="191"/>
      <c r="P50" s="82"/>
      <c r="Q50" s="84"/>
    </row>
    <row r="51" spans="1:17" ht="13.5">
      <c r="A51" s="85" t="s">
        <v>337</v>
      </c>
      <c r="B51" s="85" t="s">
        <v>316</v>
      </c>
      <c r="C51" s="189"/>
      <c r="D51" s="189"/>
      <c r="E51" s="189"/>
      <c r="F51" s="189"/>
      <c r="G51" s="189"/>
      <c r="H51" s="189"/>
      <c r="I51" s="189"/>
      <c r="J51" s="189"/>
      <c r="K51" s="191"/>
      <c r="L51" s="87"/>
      <c r="M51" s="191"/>
      <c r="N51" s="191"/>
      <c r="O51" s="191"/>
      <c r="P51" s="88">
        <f aca="true" t="shared" si="1" ref="P51:P56">SUM(C51:O51)</f>
        <v>0</v>
      </c>
      <c r="Q51" s="84"/>
    </row>
    <row r="52" spans="1:17" ht="13.5">
      <c r="A52" s="230" t="s">
        <v>160</v>
      </c>
      <c r="B52" s="230" t="s">
        <v>161</v>
      </c>
      <c r="C52" s="189"/>
      <c r="D52" s="189"/>
      <c r="E52" s="189"/>
      <c r="F52" s="189"/>
      <c r="G52" s="189"/>
      <c r="H52" s="189"/>
      <c r="I52" s="189"/>
      <c r="J52" s="189"/>
      <c r="K52" s="191"/>
      <c r="L52" s="191"/>
      <c r="M52" s="87"/>
      <c r="N52" s="191"/>
      <c r="O52" s="191"/>
      <c r="P52" s="88">
        <f t="shared" si="1"/>
        <v>0</v>
      </c>
      <c r="Q52" s="84"/>
    </row>
    <row r="53" spans="1:17" ht="13.5">
      <c r="A53" s="85" t="s">
        <v>338</v>
      </c>
      <c r="B53" s="85" t="s">
        <v>318</v>
      </c>
      <c r="C53" s="189"/>
      <c r="D53" s="189"/>
      <c r="E53" s="189"/>
      <c r="F53" s="189"/>
      <c r="G53" s="189"/>
      <c r="H53" s="189"/>
      <c r="I53" s="189"/>
      <c r="J53" s="189"/>
      <c r="K53" s="191"/>
      <c r="L53" s="87"/>
      <c r="M53" s="191"/>
      <c r="N53" s="191"/>
      <c r="O53" s="191"/>
      <c r="P53" s="88">
        <f t="shared" si="1"/>
        <v>0</v>
      </c>
      <c r="Q53" s="84"/>
    </row>
    <row r="54" spans="1:17" ht="13.5">
      <c r="A54" s="85" t="s">
        <v>162</v>
      </c>
      <c r="B54" s="85" t="s">
        <v>163</v>
      </c>
      <c r="C54" s="189"/>
      <c r="D54" s="189"/>
      <c r="E54" s="189"/>
      <c r="F54" s="189"/>
      <c r="G54" s="189"/>
      <c r="H54" s="189"/>
      <c r="I54" s="189"/>
      <c r="J54" s="189"/>
      <c r="K54" s="191"/>
      <c r="L54" s="191"/>
      <c r="M54" s="87"/>
      <c r="N54" s="191"/>
      <c r="O54" s="191"/>
      <c r="P54" s="88">
        <f t="shared" si="1"/>
        <v>0</v>
      </c>
      <c r="Q54" s="84"/>
    </row>
    <row r="55" spans="1:17" ht="13.5">
      <c r="A55" s="85" t="s">
        <v>162</v>
      </c>
      <c r="B55" s="85" t="s">
        <v>689</v>
      </c>
      <c r="C55" s="189"/>
      <c r="D55" s="189"/>
      <c r="E55" s="189"/>
      <c r="F55" s="189"/>
      <c r="G55" s="189"/>
      <c r="H55" s="189"/>
      <c r="I55" s="189"/>
      <c r="J55" s="189"/>
      <c r="K55" s="191"/>
      <c r="L55" s="191"/>
      <c r="M55" s="191"/>
      <c r="N55" s="87"/>
      <c r="O55" s="191"/>
      <c r="P55" s="88">
        <f t="shared" si="1"/>
        <v>0</v>
      </c>
      <c r="Q55" s="84"/>
    </row>
    <row r="56" spans="1:17" ht="13.5">
      <c r="A56" s="85" t="s">
        <v>164</v>
      </c>
      <c r="B56" s="85" t="s">
        <v>165</v>
      </c>
      <c r="C56" s="189"/>
      <c r="D56" s="189"/>
      <c r="E56" s="189"/>
      <c r="F56" s="189"/>
      <c r="G56" s="189"/>
      <c r="H56" s="189"/>
      <c r="I56" s="189"/>
      <c r="J56" s="189"/>
      <c r="K56" s="191"/>
      <c r="L56" s="191"/>
      <c r="M56" s="87"/>
      <c r="N56" s="191"/>
      <c r="O56" s="191"/>
      <c r="P56" s="88">
        <f t="shared" si="1"/>
        <v>0</v>
      </c>
      <c r="Q56" s="84"/>
    </row>
    <row r="57" spans="1:17" ht="13.5">
      <c r="A57" s="76"/>
      <c r="B57" s="76"/>
      <c r="C57" s="82"/>
      <c r="D57" s="82"/>
      <c r="E57" s="82"/>
      <c r="F57" s="82"/>
      <c r="G57" s="82"/>
      <c r="H57" s="82"/>
      <c r="I57" s="82"/>
      <c r="J57" s="82"/>
      <c r="K57" s="191"/>
      <c r="L57" s="83"/>
      <c r="M57" s="83"/>
      <c r="N57" s="83"/>
      <c r="O57" s="83"/>
      <c r="P57" s="82"/>
      <c r="Q57" s="84"/>
    </row>
    <row r="58" spans="1:17" ht="13.5">
      <c r="A58" s="89"/>
      <c r="B58" s="85" t="s">
        <v>339</v>
      </c>
      <c r="C58" s="189"/>
      <c r="D58" s="189"/>
      <c r="E58" s="189"/>
      <c r="F58" s="189"/>
      <c r="G58" s="189"/>
      <c r="H58" s="189"/>
      <c r="I58" s="189"/>
      <c r="J58" s="189"/>
      <c r="K58" s="87"/>
      <c r="L58" s="191"/>
      <c r="M58" s="191"/>
      <c r="N58" s="191"/>
      <c r="O58" s="191"/>
      <c r="P58" s="88">
        <f>SUM(C58:O58)</f>
        <v>0</v>
      </c>
      <c r="Q58" s="84"/>
    </row>
    <row r="59" spans="1:17" ht="13.5">
      <c r="A59" s="76"/>
      <c r="B59" s="80"/>
      <c r="C59" s="82"/>
      <c r="D59" s="82"/>
      <c r="E59" s="82"/>
      <c r="F59" s="82"/>
      <c r="G59" s="82"/>
      <c r="H59" s="82"/>
      <c r="I59" s="82"/>
      <c r="J59" s="82"/>
      <c r="K59" s="83"/>
      <c r="L59" s="83"/>
      <c r="M59" s="83"/>
      <c r="N59" s="83"/>
      <c r="O59" s="83"/>
      <c r="P59" s="82"/>
      <c r="Q59" s="84"/>
    </row>
    <row r="60" spans="1:17" ht="13.5">
      <c r="A60" s="90"/>
      <c r="B60" s="91" t="s">
        <v>340</v>
      </c>
      <c r="C60" s="88">
        <f aca="true" t="shared" si="2" ref="C60:P60">SUM(C13:C16)+SUM(C19:C22)+SUM(C25:C28)+SUM(C31:C34)+SUM(C37:C39)+SUM(C42:C48)+SUM(C51:C56)+C58</f>
        <v>0</v>
      </c>
      <c r="D60" s="88">
        <f t="shared" si="2"/>
        <v>0</v>
      </c>
      <c r="E60" s="88">
        <f t="shared" si="2"/>
        <v>0</v>
      </c>
      <c r="F60" s="88">
        <f t="shared" si="2"/>
        <v>0</v>
      </c>
      <c r="G60" s="88">
        <f t="shared" si="2"/>
        <v>0</v>
      </c>
      <c r="H60" s="88">
        <f t="shared" si="2"/>
        <v>0</v>
      </c>
      <c r="I60" s="88">
        <f t="shared" si="2"/>
        <v>0</v>
      </c>
      <c r="J60" s="88">
        <f t="shared" si="2"/>
        <v>0</v>
      </c>
      <c r="K60" s="88">
        <f t="shared" si="2"/>
        <v>0</v>
      </c>
      <c r="L60" s="88">
        <f t="shared" si="2"/>
        <v>0</v>
      </c>
      <c r="M60" s="88">
        <f t="shared" si="2"/>
        <v>0</v>
      </c>
      <c r="N60" s="88">
        <f>SUM(N13:N16)+SUM(N19:N22)+SUM(N25:N28)+SUM(N31:N34)+SUM(N37:N39)+SUM(N42:N48)+SUM(N51:N56)+N58</f>
        <v>0</v>
      </c>
      <c r="O60" s="88">
        <f t="shared" si="2"/>
        <v>0</v>
      </c>
      <c r="P60" s="88">
        <f t="shared" si="2"/>
        <v>0</v>
      </c>
      <c r="Q60" s="84"/>
    </row>
    <row r="61" spans="1:17" ht="13.5">
      <c r="A61" s="76"/>
      <c r="B61" s="76"/>
      <c r="C61" s="82"/>
      <c r="D61" s="82"/>
      <c r="E61" s="82"/>
      <c r="F61" s="82"/>
      <c r="G61" s="82"/>
      <c r="H61" s="82"/>
      <c r="I61" s="82"/>
      <c r="J61" s="82"/>
      <c r="K61" s="83"/>
      <c r="L61" s="83"/>
      <c r="M61" s="83"/>
      <c r="N61" s="83"/>
      <c r="O61" s="83"/>
      <c r="P61" s="82"/>
      <c r="Q61" s="84"/>
    </row>
    <row r="62" spans="1:17" ht="13.5">
      <c r="A62" s="80"/>
      <c r="B62" s="80"/>
      <c r="C62" s="82"/>
      <c r="D62" s="82"/>
      <c r="E62" s="82"/>
      <c r="F62" s="82"/>
      <c r="G62" s="82"/>
      <c r="H62" s="82"/>
      <c r="I62" s="82"/>
      <c r="J62" s="82"/>
      <c r="K62" s="83"/>
      <c r="L62" s="83"/>
      <c r="M62" s="83"/>
      <c r="N62" s="83"/>
      <c r="O62" s="83"/>
      <c r="P62" s="82"/>
      <c r="Q62" s="84"/>
    </row>
    <row r="63" spans="1:17" ht="13.5">
      <c r="A63" s="80"/>
      <c r="B63" s="81" t="s">
        <v>341</v>
      </c>
      <c r="C63" s="82"/>
      <c r="D63" s="82"/>
      <c r="E63" s="82"/>
      <c r="F63" s="82"/>
      <c r="G63" s="82"/>
      <c r="H63" s="82"/>
      <c r="I63" s="82"/>
      <c r="J63" s="82"/>
      <c r="K63" s="83"/>
      <c r="L63" s="83"/>
      <c r="M63" s="83"/>
      <c r="N63" s="83"/>
      <c r="O63" s="83"/>
      <c r="P63" s="82"/>
      <c r="Q63" s="84"/>
    </row>
    <row r="64" spans="1:17" ht="13.5">
      <c r="A64" s="85" t="s">
        <v>166</v>
      </c>
      <c r="B64" s="85" t="s">
        <v>167</v>
      </c>
      <c r="C64" s="86"/>
      <c r="D64" s="86"/>
      <c r="E64" s="86"/>
      <c r="F64" s="86"/>
      <c r="G64" s="86"/>
      <c r="H64" s="86"/>
      <c r="I64" s="86"/>
      <c r="J64" s="86"/>
      <c r="K64" s="191"/>
      <c r="L64" s="191"/>
      <c r="M64" s="191"/>
      <c r="N64" s="191"/>
      <c r="O64" s="191"/>
      <c r="P64" s="88">
        <f aca="true" t="shared" si="3" ref="P64:P72">SUM(C64:O64)</f>
        <v>0</v>
      </c>
      <c r="Q64" s="84"/>
    </row>
    <row r="65" spans="1:17" ht="13.5">
      <c r="A65" s="85" t="s">
        <v>342</v>
      </c>
      <c r="B65" s="85" t="s">
        <v>343</v>
      </c>
      <c r="C65" s="86"/>
      <c r="D65" s="86"/>
      <c r="E65" s="86"/>
      <c r="F65" s="86"/>
      <c r="G65" s="86"/>
      <c r="H65" s="86"/>
      <c r="I65" s="86"/>
      <c r="J65" s="86"/>
      <c r="K65" s="191"/>
      <c r="L65" s="191"/>
      <c r="M65" s="191"/>
      <c r="N65" s="191"/>
      <c r="O65" s="191"/>
      <c r="P65" s="88">
        <f t="shared" si="3"/>
        <v>0</v>
      </c>
      <c r="Q65" s="84"/>
    </row>
    <row r="66" spans="1:17" ht="13.5">
      <c r="A66" s="85" t="s">
        <v>344</v>
      </c>
      <c r="B66" s="85" t="s">
        <v>345</v>
      </c>
      <c r="C66" s="86"/>
      <c r="D66" s="86"/>
      <c r="E66" s="86"/>
      <c r="F66" s="86"/>
      <c r="G66" s="86"/>
      <c r="H66" s="86"/>
      <c r="I66" s="86"/>
      <c r="J66" s="86"/>
      <c r="K66" s="191"/>
      <c r="L66" s="191"/>
      <c r="M66" s="191"/>
      <c r="N66" s="191"/>
      <c r="O66" s="191"/>
      <c r="P66" s="88">
        <f t="shared" si="3"/>
        <v>0</v>
      </c>
      <c r="Q66" s="84"/>
    </row>
    <row r="67" spans="1:17" ht="13.5">
      <c r="A67" s="85" t="s">
        <v>346</v>
      </c>
      <c r="B67" s="85" t="s">
        <v>347</v>
      </c>
      <c r="C67" s="86"/>
      <c r="D67" s="86"/>
      <c r="E67" s="86"/>
      <c r="F67" s="86"/>
      <c r="G67" s="86"/>
      <c r="H67" s="86"/>
      <c r="I67" s="86"/>
      <c r="J67" s="86"/>
      <c r="K67" s="191"/>
      <c r="L67" s="191"/>
      <c r="M67" s="191"/>
      <c r="N67" s="191"/>
      <c r="O67" s="191"/>
      <c r="P67" s="88">
        <f t="shared" si="3"/>
        <v>0</v>
      </c>
      <c r="Q67" s="84"/>
    </row>
    <row r="68" spans="1:17" ht="13.5">
      <c r="A68" s="85" t="s">
        <v>348</v>
      </c>
      <c r="B68" s="85" t="s">
        <v>349</v>
      </c>
      <c r="C68" s="86"/>
      <c r="D68" s="86"/>
      <c r="E68" s="86"/>
      <c r="F68" s="86"/>
      <c r="G68" s="86"/>
      <c r="H68" s="86"/>
      <c r="I68" s="86"/>
      <c r="J68" s="86"/>
      <c r="K68" s="191"/>
      <c r="L68" s="191"/>
      <c r="M68" s="191"/>
      <c r="N68" s="191"/>
      <c r="O68" s="191"/>
      <c r="P68" s="88">
        <f t="shared" si="3"/>
        <v>0</v>
      </c>
      <c r="Q68" s="84"/>
    </row>
    <row r="69" spans="1:17" ht="13.5">
      <c r="A69" s="85" t="s">
        <v>350</v>
      </c>
      <c r="B69" s="85" t="s">
        <v>351</v>
      </c>
      <c r="C69" s="86"/>
      <c r="D69" s="86"/>
      <c r="E69" s="86"/>
      <c r="F69" s="86"/>
      <c r="G69" s="86"/>
      <c r="H69" s="86"/>
      <c r="I69" s="86"/>
      <c r="J69" s="86"/>
      <c r="K69" s="191"/>
      <c r="L69" s="191"/>
      <c r="M69" s="191"/>
      <c r="N69" s="191"/>
      <c r="O69" s="191"/>
      <c r="P69" s="88">
        <f t="shared" si="3"/>
        <v>0</v>
      </c>
      <c r="Q69" s="84"/>
    </row>
    <row r="70" spans="1:17" ht="13.5">
      <c r="A70" s="85" t="s">
        <v>158</v>
      </c>
      <c r="B70" s="85" t="s">
        <v>159</v>
      </c>
      <c r="C70" s="86"/>
      <c r="D70" s="86"/>
      <c r="E70" s="86"/>
      <c r="F70" s="86"/>
      <c r="G70" s="86"/>
      <c r="H70" s="86"/>
      <c r="I70" s="86"/>
      <c r="J70" s="86"/>
      <c r="K70" s="191"/>
      <c r="L70" s="191"/>
      <c r="M70" s="191"/>
      <c r="N70" s="191"/>
      <c r="O70" s="191"/>
      <c r="P70" s="88">
        <f t="shared" si="3"/>
        <v>0</v>
      </c>
      <c r="Q70" s="84"/>
    </row>
    <row r="71" spans="1:17" ht="13.5">
      <c r="A71" s="85" t="s">
        <v>352</v>
      </c>
      <c r="B71" s="85" t="s">
        <v>353</v>
      </c>
      <c r="C71" s="86"/>
      <c r="D71" s="86"/>
      <c r="E71" s="86"/>
      <c r="F71" s="86"/>
      <c r="G71" s="86"/>
      <c r="H71" s="86"/>
      <c r="I71" s="86"/>
      <c r="J71" s="86"/>
      <c r="K71" s="191"/>
      <c r="L71" s="191"/>
      <c r="M71" s="191"/>
      <c r="N71" s="191"/>
      <c r="O71" s="191"/>
      <c r="P71" s="88">
        <f t="shared" si="3"/>
        <v>0</v>
      </c>
      <c r="Q71" s="84"/>
    </row>
    <row r="72" spans="1:17" ht="13.5">
      <c r="A72" s="85" t="s">
        <v>354</v>
      </c>
      <c r="B72" s="85" t="s">
        <v>355</v>
      </c>
      <c r="C72" s="86"/>
      <c r="D72" s="86"/>
      <c r="E72" s="86"/>
      <c r="F72" s="86"/>
      <c r="G72" s="86"/>
      <c r="H72" s="86"/>
      <c r="I72" s="86"/>
      <c r="J72" s="86"/>
      <c r="K72" s="191"/>
      <c r="L72" s="191"/>
      <c r="M72" s="191"/>
      <c r="N72" s="191"/>
      <c r="O72" s="191"/>
      <c r="P72" s="88">
        <f t="shared" si="3"/>
        <v>0</v>
      </c>
      <c r="Q72" s="84"/>
    </row>
    <row r="73" spans="1:17" ht="13.5">
      <c r="A73" s="80"/>
      <c r="B73" s="80"/>
      <c r="C73" s="82"/>
      <c r="D73" s="82"/>
      <c r="E73" s="82"/>
      <c r="F73" s="82"/>
      <c r="G73" s="82"/>
      <c r="H73" s="82"/>
      <c r="I73" s="82"/>
      <c r="J73" s="82"/>
      <c r="K73" s="191"/>
      <c r="L73" s="191"/>
      <c r="M73" s="191"/>
      <c r="N73" s="191"/>
      <c r="O73" s="191"/>
      <c r="P73" s="82"/>
      <c r="Q73" s="84"/>
    </row>
    <row r="74" spans="1:17" ht="13.5">
      <c r="A74" s="80"/>
      <c r="B74" s="81" t="s">
        <v>356</v>
      </c>
      <c r="C74" s="82"/>
      <c r="D74" s="82"/>
      <c r="E74" s="82"/>
      <c r="F74" s="82"/>
      <c r="G74" s="82"/>
      <c r="H74" s="82"/>
      <c r="I74" s="82"/>
      <c r="J74" s="82"/>
      <c r="K74" s="191"/>
      <c r="L74" s="191"/>
      <c r="M74" s="191"/>
      <c r="N74" s="191"/>
      <c r="O74" s="191"/>
      <c r="P74" s="82"/>
      <c r="Q74" s="84"/>
    </row>
    <row r="75" spans="1:17" ht="13.5">
      <c r="A75" s="85" t="s">
        <v>357</v>
      </c>
      <c r="B75" s="85" t="s">
        <v>358</v>
      </c>
      <c r="C75" s="86"/>
      <c r="D75" s="86"/>
      <c r="E75" s="86"/>
      <c r="F75" s="86"/>
      <c r="G75" s="86"/>
      <c r="H75" s="86"/>
      <c r="I75" s="86"/>
      <c r="J75" s="86"/>
      <c r="K75" s="191"/>
      <c r="L75" s="191"/>
      <c r="M75" s="191"/>
      <c r="N75" s="191"/>
      <c r="O75" s="191"/>
      <c r="P75" s="88">
        <f>SUM(C75:O75)</f>
        <v>0</v>
      </c>
      <c r="Q75" s="84"/>
    </row>
    <row r="76" spans="1:17" ht="13.5">
      <c r="A76" s="85" t="s">
        <v>359</v>
      </c>
      <c r="B76" s="85" t="s">
        <v>691</v>
      </c>
      <c r="C76" s="231"/>
      <c r="D76" s="231"/>
      <c r="E76" s="231"/>
      <c r="F76" s="231"/>
      <c r="G76" s="231"/>
      <c r="H76" s="231"/>
      <c r="I76" s="231"/>
      <c r="J76" s="231"/>
      <c r="K76" s="191"/>
      <c r="L76" s="191"/>
      <c r="M76" s="191"/>
      <c r="N76" s="191"/>
      <c r="O76" s="191"/>
      <c r="P76" s="88">
        <f>SUM(C76:O76)</f>
        <v>0</v>
      </c>
      <c r="Q76" s="84"/>
    </row>
    <row r="77" spans="1:17" ht="13.5">
      <c r="A77" s="85" t="s">
        <v>591</v>
      </c>
      <c r="B77" s="85" t="s">
        <v>619</v>
      </c>
      <c r="C77" s="82"/>
      <c r="D77" s="82"/>
      <c r="E77" s="82"/>
      <c r="F77" s="82"/>
      <c r="G77" s="82"/>
      <c r="H77" s="82"/>
      <c r="I77" s="82"/>
      <c r="J77" s="82"/>
      <c r="K77" s="191"/>
      <c r="L77" s="191"/>
      <c r="M77" s="191"/>
      <c r="N77" s="191"/>
      <c r="O77" s="192"/>
      <c r="P77" s="88">
        <f>SUM(C77:O77)</f>
        <v>0</v>
      </c>
      <c r="Q77" s="84"/>
    </row>
    <row r="78" spans="1:17" ht="13.5">
      <c r="A78" s="85" t="s">
        <v>591</v>
      </c>
      <c r="B78" s="85" t="s">
        <v>620</v>
      </c>
      <c r="C78" s="82"/>
      <c r="D78" s="82"/>
      <c r="E78" s="82"/>
      <c r="F78" s="82"/>
      <c r="G78" s="82"/>
      <c r="H78" s="82"/>
      <c r="I78" s="82"/>
      <c r="J78" s="82"/>
      <c r="K78" s="191"/>
      <c r="L78" s="191"/>
      <c r="M78" s="191"/>
      <c r="N78" s="191"/>
      <c r="O78" s="192"/>
      <c r="P78" s="88">
        <f>SUM(C78:O78)</f>
        <v>0</v>
      </c>
      <c r="Q78" s="84"/>
    </row>
    <row r="79" spans="1:17" ht="13.5">
      <c r="A79" s="80"/>
      <c r="B79" s="80"/>
      <c r="C79" s="82"/>
      <c r="D79" s="82"/>
      <c r="E79" s="82"/>
      <c r="F79" s="82"/>
      <c r="G79" s="82"/>
      <c r="H79" s="82"/>
      <c r="I79" s="82"/>
      <c r="J79" s="82"/>
      <c r="K79" s="191"/>
      <c r="L79" s="191"/>
      <c r="M79" s="191"/>
      <c r="N79" s="191"/>
      <c r="O79" s="191"/>
      <c r="P79" s="82"/>
      <c r="Q79" s="84"/>
    </row>
    <row r="80" spans="1:17" ht="13.5">
      <c r="A80" s="80"/>
      <c r="B80" s="81" t="s">
        <v>360</v>
      </c>
      <c r="C80" s="82"/>
      <c r="D80" s="82"/>
      <c r="E80" s="82"/>
      <c r="F80" s="82"/>
      <c r="G80" s="82"/>
      <c r="H80" s="82"/>
      <c r="I80" s="82"/>
      <c r="J80" s="82"/>
      <c r="K80" s="191"/>
      <c r="L80" s="191"/>
      <c r="M80" s="191"/>
      <c r="N80" s="191"/>
      <c r="O80" s="191"/>
      <c r="P80" s="82"/>
      <c r="Q80" s="84"/>
    </row>
    <row r="81" spans="1:17" ht="13.5">
      <c r="A81" s="85" t="s">
        <v>361</v>
      </c>
      <c r="B81" s="85" t="s">
        <v>362</v>
      </c>
      <c r="C81" s="86"/>
      <c r="D81" s="86"/>
      <c r="E81" s="86"/>
      <c r="F81" s="86"/>
      <c r="G81" s="86"/>
      <c r="H81" s="86"/>
      <c r="I81" s="86"/>
      <c r="J81" s="86"/>
      <c r="K81" s="191"/>
      <c r="L81" s="191"/>
      <c r="M81" s="191"/>
      <c r="N81" s="191"/>
      <c r="O81" s="191"/>
      <c r="P81" s="88">
        <f>SUM(C81:O81)</f>
        <v>0</v>
      </c>
      <c r="Q81" s="84"/>
    </row>
    <row r="82" spans="1:17" ht="13.5">
      <c r="A82" s="85" t="s">
        <v>363</v>
      </c>
      <c r="B82" s="85" t="s">
        <v>364</v>
      </c>
      <c r="C82" s="86"/>
      <c r="D82" s="86"/>
      <c r="E82" s="86"/>
      <c r="F82" s="86"/>
      <c r="G82" s="86"/>
      <c r="H82" s="86"/>
      <c r="I82" s="86"/>
      <c r="J82" s="86"/>
      <c r="K82" s="191"/>
      <c r="L82" s="191"/>
      <c r="M82" s="191"/>
      <c r="N82" s="191"/>
      <c r="O82" s="191"/>
      <c r="P82" s="88">
        <f>SUM(C82:O82)</f>
        <v>0</v>
      </c>
      <c r="Q82" s="84"/>
    </row>
    <row r="83" spans="1:17" ht="13.5">
      <c r="A83" s="80"/>
      <c r="B83" s="80"/>
      <c r="C83" s="82"/>
      <c r="D83" s="82"/>
      <c r="E83" s="82"/>
      <c r="F83" s="82"/>
      <c r="G83" s="82"/>
      <c r="H83" s="82"/>
      <c r="I83" s="82"/>
      <c r="J83" s="82"/>
      <c r="K83" s="83"/>
      <c r="L83" s="83"/>
      <c r="M83" s="83"/>
      <c r="N83" s="83"/>
      <c r="O83" s="83"/>
      <c r="P83" s="82"/>
      <c r="Q83" s="84"/>
    </row>
    <row r="84" spans="1:17" ht="13.5">
      <c r="A84" s="93"/>
      <c r="B84" s="93" t="s">
        <v>365</v>
      </c>
      <c r="C84" s="88">
        <f aca="true" t="shared" si="4" ref="C84:M84">SUM(C64:C72)+SUM(C75:C76)+SUM(C81:C82)</f>
        <v>0</v>
      </c>
      <c r="D84" s="88">
        <f t="shared" si="4"/>
        <v>0</v>
      </c>
      <c r="E84" s="88">
        <f t="shared" si="4"/>
        <v>0</v>
      </c>
      <c r="F84" s="88">
        <f t="shared" si="4"/>
        <v>0</v>
      </c>
      <c r="G84" s="88">
        <f t="shared" si="4"/>
        <v>0</v>
      </c>
      <c r="H84" s="88">
        <f t="shared" si="4"/>
        <v>0</v>
      </c>
      <c r="I84" s="88">
        <f t="shared" si="4"/>
        <v>0</v>
      </c>
      <c r="J84" s="88">
        <f t="shared" si="4"/>
        <v>0</v>
      </c>
      <c r="K84" s="88">
        <f t="shared" si="4"/>
        <v>0</v>
      </c>
      <c r="L84" s="88">
        <f t="shared" si="4"/>
        <v>0</v>
      </c>
      <c r="M84" s="88">
        <f t="shared" si="4"/>
        <v>0</v>
      </c>
      <c r="N84" s="88">
        <f>SUM(N64:N72)+SUM(N75:N76)+SUM(N81:N82)</f>
        <v>0</v>
      </c>
      <c r="O84" s="88">
        <f>O77+O78</f>
        <v>0</v>
      </c>
      <c r="P84" s="88">
        <f>SUM(P64:P72)+SUM(P75:P78)+SUM(P81:P82)</f>
        <v>0</v>
      </c>
      <c r="Q84" s="84"/>
    </row>
    <row r="85" spans="1:17" ht="13.5">
      <c r="A85" s="80"/>
      <c r="B85" s="80"/>
      <c r="C85" s="82"/>
      <c r="D85" s="82"/>
      <c r="E85" s="82"/>
      <c r="F85" s="82"/>
      <c r="G85" s="82"/>
      <c r="H85" s="82"/>
      <c r="I85" s="82"/>
      <c r="J85" s="82"/>
      <c r="K85" s="83"/>
      <c r="L85" s="83"/>
      <c r="M85" s="83"/>
      <c r="N85" s="83"/>
      <c r="O85" s="83"/>
      <c r="P85" s="82"/>
      <c r="Q85" s="84"/>
    </row>
    <row r="86" spans="1:17" ht="13.5">
      <c r="A86" s="80"/>
      <c r="B86" s="81" t="s">
        <v>366</v>
      </c>
      <c r="C86" s="82"/>
      <c r="D86" s="82"/>
      <c r="E86" s="82"/>
      <c r="F86" s="82"/>
      <c r="G86" s="82"/>
      <c r="H86" s="82"/>
      <c r="I86" s="82"/>
      <c r="J86" s="82"/>
      <c r="K86" s="83"/>
      <c r="L86" s="83"/>
      <c r="M86" s="83"/>
      <c r="N86" s="83"/>
      <c r="O86" s="83"/>
      <c r="P86" s="82"/>
      <c r="Q86" s="84"/>
    </row>
    <row r="87" spans="1:17" ht="13.5">
      <c r="A87" s="85" t="s">
        <v>367</v>
      </c>
      <c r="B87" s="85" t="s">
        <v>368</v>
      </c>
      <c r="C87" s="86"/>
      <c r="D87" s="86"/>
      <c r="E87" s="86"/>
      <c r="F87" s="86"/>
      <c r="G87" s="86"/>
      <c r="H87" s="86"/>
      <c r="I87" s="86"/>
      <c r="J87" s="86"/>
      <c r="K87" s="191"/>
      <c r="L87" s="191"/>
      <c r="M87" s="191"/>
      <c r="N87" s="191"/>
      <c r="O87" s="191"/>
      <c r="P87" s="88">
        <f>SUM(C87:O87)</f>
        <v>0</v>
      </c>
      <c r="Q87" s="84"/>
    </row>
    <row r="88" spans="1:17" ht="13.5">
      <c r="A88" s="85" t="s">
        <v>369</v>
      </c>
      <c r="B88" s="85" t="s">
        <v>224</v>
      </c>
      <c r="C88" s="86"/>
      <c r="D88" s="86"/>
      <c r="E88" s="86"/>
      <c r="F88" s="86"/>
      <c r="G88" s="86"/>
      <c r="H88" s="86"/>
      <c r="I88" s="86"/>
      <c r="J88" s="86"/>
      <c r="K88" s="191"/>
      <c r="L88" s="191"/>
      <c r="M88" s="191"/>
      <c r="N88" s="191"/>
      <c r="O88" s="191"/>
      <c r="P88" s="88">
        <f>SUM(C88:O88)</f>
        <v>0</v>
      </c>
      <c r="Q88" s="84"/>
    </row>
    <row r="89" spans="1:17" ht="13.5">
      <c r="A89" s="85" t="s">
        <v>370</v>
      </c>
      <c r="B89" s="85" t="s">
        <v>371</v>
      </c>
      <c r="C89" s="86"/>
      <c r="D89" s="86"/>
      <c r="E89" s="86"/>
      <c r="F89" s="86"/>
      <c r="G89" s="86"/>
      <c r="H89" s="86"/>
      <c r="I89" s="86"/>
      <c r="J89" s="86"/>
      <c r="K89" s="191"/>
      <c r="L89" s="191"/>
      <c r="M89" s="191"/>
      <c r="N89" s="191"/>
      <c r="O89" s="191"/>
      <c r="P89" s="88">
        <f>SUM(C89:O89)</f>
        <v>0</v>
      </c>
      <c r="Q89" s="84"/>
    </row>
    <row r="90" spans="1:17" ht="13.5">
      <c r="A90" s="85" t="s">
        <v>372</v>
      </c>
      <c r="B90" s="85" t="s">
        <v>373</v>
      </c>
      <c r="C90" s="86"/>
      <c r="D90" s="86"/>
      <c r="E90" s="86"/>
      <c r="F90" s="86"/>
      <c r="G90" s="86"/>
      <c r="H90" s="86"/>
      <c r="I90" s="86"/>
      <c r="J90" s="86"/>
      <c r="K90" s="191"/>
      <c r="L90" s="191"/>
      <c r="M90" s="191"/>
      <c r="N90" s="191"/>
      <c r="O90" s="191"/>
      <c r="P90" s="88">
        <f>SUM(C90:O90)</f>
        <v>0</v>
      </c>
      <c r="Q90" s="84"/>
    </row>
    <row r="91" spans="1:17" ht="13.5">
      <c r="A91" s="80"/>
      <c r="B91" s="80"/>
      <c r="C91" s="82"/>
      <c r="D91" s="82"/>
      <c r="E91" s="82"/>
      <c r="F91" s="82"/>
      <c r="G91" s="82"/>
      <c r="H91" s="82"/>
      <c r="I91" s="82"/>
      <c r="J91" s="82"/>
      <c r="K91" s="83"/>
      <c r="L91" s="83"/>
      <c r="M91" s="83"/>
      <c r="N91" s="83"/>
      <c r="O91" s="83"/>
      <c r="P91" s="82"/>
      <c r="Q91" s="84"/>
    </row>
    <row r="92" spans="1:17" ht="13.5">
      <c r="A92" s="93"/>
      <c r="B92" s="93" t="s">
        <v>374</v>
      </c>
      <c r="C92" s="88">
        <f aca="true" t="shared" si="5" ref="C92:K92">SUM(C87:C90)</f>
        <v>0</v>
      </c>
      <c r="D92" s="88">
        <f t="shared" si="5"/>
        <v>0</v>
      </c>
      <c r="E92" s="88">
        <f t="shared" si="5"/>
        <v>0</v>
      </c>
      <c r="F92" s="88">
        <f t="shared" si="5"/>
        <v>0</v>
      </c>
      <c r="G92" s="88">
        <f t="shared" si="5"/>
        <v>0</v>
      </c>
      <c r="H92" s="88">
        <f t="shared" si="5"/>
        <v>0</v>
      </c>
      <c r="I92" s="88">
        <f t="shared" si="5"/>
        <v>0</v>
      </c>
      <c r="J92" s="88">
        <f t="shared" si="5"/>
        <v>0</v>
      </c>
      <c r="K92" s="88">
        <f t="shared" si="5"/>
        <v>0</v>
      </c>
      <c r="L92" s="88">
        <f>SUM(L87:L90)</f>
        <v>0</v>
      </c>
      <c r="M92" s="88">
        <f>SUM(M87:M90)</f>
        <v>0</v>
      </c>
      <c r="N92" s="88">
        <f>SUM(N87:N90)</f>
        <v>0</v>
      </c>
      <c r="O92" s="88">
        <f>SUM(O87:O90)</f>
        <v>0</v>
      </c>
      <c r="P92" s="88">
        <f>SUM(P87:P90)</f>
        <v>0</v>
      </c>
      <c r="Q92" s="84"/>
    </row>
    <row r="93" spans="1:17" ht="13.5">
      <c r="A93" s="80"/>
      <c r="B93" s="80"/>
      <c r="C93" s="82"/>
      <c r="D93" s="82"/>
      <c r="E93" s="82"/>
      <c r="F93" s="82"/>
      <c r="G93" s="82"/>
      <c r="H93" s="82"/>
      <c r="I93" s="82"/>
      <c r="J93" s="82"/>
      <c r="K93" s="83"/>
      <c r="L93" s="83"/>
      <c r="M93" s="83"/>
      <c r="N93" s="83"/>
      <c r="O93" s="83"/>
      <c r="P93" s="82"/>
      <c r="Q93" s="84"/>
    </row>
    <row r="94" spans="1:17" ht="13.5">
      <c r="A94" s="93"/>
      <c r="B94" s="93" t="s">
        <v>375</v>
      </c>
      <c r="C94" s="88">
        <f aca="true" t="shared" si="6" ref="C94:K94">C84+C92</f>
        <v>0</v>
      </c>
      <c r="D94" s="88">
        <f t="shared" si="6"/>
        <v>0</v>
      </c>
      <c r="E94" s="88">
        <f t="shared" si="6"/>
        <v>0</v>
      </c>
      <c r="F94" s="88">
        <f t="shared" si="6"/>
        <v>0</v>
      </c>
      <c r="G94" s="88">
        <f t="shared" si="6"/>
        <v>0</v>
      </c>
      <c r="H94" s="88">
        <f t="shared" si="6"/>
        <v>0</v>
      </c>
      <c r="I94" s="88">
        <f t="shared" si="6"/>
        <v>0</v>
      </c>
      <c r="J94" s="88">
        <f t="shared" si="6"/>
        <v>0</v>
      </c>
      <c r="K94" s="88">
        <f t="shared" si="6"/>
        <v>0</v>
      </c>
      <c r="L94" s="88">
        <f>L84+L92</f>
        <v>0</v>
      </c>
      <c r="M94" s="88">
        <f>M84+M92</f>
        <v>0</v>
      </c>
      <c r="N94" s="88">
        <f>N84+N92</f>
        <v>0</v>
      </c>
      <c r="O94" s="88">
        <f>O84+O92</f>
        <v>0</v>
      </c>
      <c r="P94" s="88">
        <f>P84+P92</f>
        <v>0</v>
      </c>
      <c r="Q94" s="84"/>
    </row>
    <row r="95" spans="1:17" ht="13.5">
      <c r="A95" s="81"/>
      <c r="B95" s="81"/>
      <c r="C95" s="94"/>
      <c r="D95" s="94"/>
      <c r="E95" s="94"/>
      <c r="F95" s="94"/>
      <c r="G95" s="94"/>
      <c r="H95" s="94"/>
      <c r="I95" s="94"/>
      <c r="J95" s="94"/>
      <c r="K95" s="95"/>
      <c r="L95" s="95"/>
      <c r="M95" s="95"/>
      <c r="N95" s="95"/>
      <c r="O95" s="95"/>
      <c r="P95" s="94"/>
      <c r="Q95" s="96"/>
    </row>
    <row r="96" spans="1:17" ht="13.5">
      <c r="A96" s="81"/>
      <c r="B96" s="81" t="s">
        <v>376</v>
      </c>
      <c r="C96" s="94"/>
      <c r="D96" s="94"/>
      <c r="E96" s="94"/>
      <c r="F96" s="94"/>
      <c r="G96" s="94"/>
      <c r="H96" s="94"/>
      <c r="I96" s="94"/>
      <c r="J96" s="94"/>
      <c r="K96" s="95"/>
      <c r="L96" s="95"/>
      <c r="M96" s="95"/>
      <c r="N96" s="95"/>
      <c r="O96" s="95"/>
      <c r="P96" s="94"/>
      <c r="Q96" s="96"/>
    </row>
    <row r="97" spans="1:17" ht="13.5">
      <c r="A97" s="85" t="s">
        <v>377</v>
      </c>
      <c r="B97" s="85" t="s">
        <v>168</v>
      </c>
      <c r="C97" s="189"/>
      <c r="D97" s="189"/>
      <c r="E97" s="189"/>
      <c r="F97" s="189"/>
      <c r="G97" s="189"/>
      <c r="H97" s="189"/>
      <c r="I97" s="189"/>
      <c r="J97" s="189"/>
      <c r="K97" s="191"/>
      <c r="L97" s="87"/>
      <c r="M97" s="95"/>
      <c r="N97" s="95"/>
      <c r="O97" s="95"/>
      <c r="P97" s="88">
        <f aca="true" t="shared" si="7" ref="P97:P102">SUM(C97:O97)</f>
        <v>0</v>
      </c>
      <c r="Q97" s="84"/>
    </row>
    <row r="98" spans="1:17" ht="13.5">
      <c r="A98" s="85" t="s">
        <v>378</v>
      </c>
      <c r="B98" s="85" t="s">
        <v>169</v>
      </c>
      <c r="C98" s="189"/>
      <c r="D98" s="189"/>
      <c r="E98" s="189"/>
      <c r="F98" s="189"/>
      <c r="G98" s="189"/>
      <c r="H98" s="189"/>
      <c r="I98" s="189"/>
      <c r="J98" s="189"/>
      <c r="K98" s="191"/>
      <c r="L98" s="87"/>
      <c r="M98" s="95"/>
      <c r="N98" s="95"/>
      <c r="O98" s="95"/>
      <c r="P98" s="88">
        <f t="shared" si="7"/>
        <v>0</v>
      </c>
      <c r="Q98" s="84"/>
    </row>
    <row r="99" spans="1:17" ht="13.5">
      <c r="A99" s="85" t="s">
        <v>651</v>
      </c>
      <c r="B99" s="85" t="s">
        <v>170</v>
      </c>
      <c r="C99" s="189"/>
      <c r="D99" s="189"/>
      <c r="E99" s="189"/>
      <c r="F99" s="189"/>
      <c r="G99" s="189"/>
      <c r="H99" s="189"/>
      <c r="I99" s="189"/>
      <c r="J99" s="189"/>
      <c r="K99" s="191"/>
      <c r="L99" s="191"/>
      <c r="M99" s="245">
        <f>M60</f>
        <v>0</v>
      </c>
      <c r="N99" s="95"/>
      <c r="O99" s="95"/>
      <c r="P99" s="88">
        <f t="shared" si="7"/>
        <v>0</v>
      </c>
      <c r="Q99" s="84"/>
    </row>
    <row r="100" spans="1:17" ht="13.5">
      <c r="A100" s="85" t="s">
        <v>651</v>
      </c>
      <c r="B100" s="85" t="s">
        <v>690</v>
      </c>
      <c r="C100" s="189"/>
      <c r="D100" s="189"/>
      <c r="E100" s="189"/>
      <c r="F100" s="189"/>
      <c r="G100" s="189"/>
      <c r="H100" s="189"/>
      <c r="I100" s="189"/>
      <c r="J100" s="189"/>
      <c r="K100" s="191"/>
      <c r="L100" s="95"/>
      <c r="M100" s="95"/>
      <c r="N100" s="245">
        <f>N60</f>
        <v>0</v>
      </c>
      <c r="O100" s="95"/>
      <c r="P100" s="88">
        <f t="shared" si="7"/>
        <v>0</v>
      </c>
      <c r="Q100" s="84"/>
    </row>
    <row r="101" spans="1:17" ht="13.5">
      <c r="A101" s="182" t="s">
        <v>380</v>
      </c>
      <c r="B101" s="182" t="s">
        <v>171</v>
      </c>
      <c r="C101" s="189"/>
      <c r="D101" s="189"/>
      <c r="E101" s="189"/>
      <c r="F101" s="189"/>
      <c r="G101" s="189"/>
      <c r="H101" s="189"/>
      <c r="I101" s="189"/>
      <c r="J101" s="189"/>
      <c r="K101" s="189"/>
      <c r="L101" s="246">
        <f>L60-L97-L98</f>
        <v>0</v>
      </c>
      <c r="M101" s="95"/>
      <c r="N101" s="95"/>
      <c r="O101" s="246">
        <f>O60</f>
        <v>0</v>
      </c>
      <c r="P101" s="88">
        <f t="shared" si="7"/>
        <v>0</v>
      </c>
      <c r="Q101" s="84"/>
    </row>
    <row r="102" spans="1:17" ht="13.5">
      <c r="A102" s="182" t="s">
        <v>381</v>
      </c>
      <c r="B102" s="182" t="s">
        <v>112</v>
      </c>
      <c r="C102" s="82"/>
      <c r="D102" s="82"/>
      <c r="E102" s="82"/>
      <c r="F102" s="82"/>
      <c r="G102" s="82"/>
      <c r="H102" s="82"/>
      <c r="I102" s="82"/>
      <c r="J102" s="82"/>
      <c r="K102" s="245">
        <f>K60</f>
        <v>0</v>
      </c>
      <c r="L102" s="83"/>
      <c r="M102" s="83"/>
      <c r="N102" s="83"/>
      <c r="O102" s="83"/>
      <c r="P102" s="88">
        <f t="shared" si="7"/>
        <v>0</v>
      </c>
      <c r="Q102" s="84"/>
    </row>
    <row r="103" spans="1:17" ht="13.5">
      <c r="A103" s="93"/>
      <c r="B103" s="93" t="s">
        <v>382</v>
      </c>
      <c r="C103" s="88">
        <f>SUM(C97:C102)</f>
        <v>0</v>
      </c>
      <c r="D103" s="88">
        <f aca="true" t="shared" si="8" ref="D103:M103">SUM(D97:D102)</f>
        <v>0</v>
      </c>
      <c r="E103" s="88">
        <f t="shared" si="8"/>
        <v>0</v>
      </c>
      <c r="F103" s="88">
        <f t="shared" si="8"/>
        <v>0</v>
      </c>
      <c r="G103" s="88">
        <f t="shared" si="8"/>
        <v>0</v>
      </c>
      <c r="H103" s="88">
        <f t="shared" si="8"/>
        <v>0</v>
      </c>
      <c r="I103" s="88">
        <f t="shared" si="8"/>
        <v>0</v>
      </c>
      <c r="J103" s="88">
        <f t="shared" si="8"/>
        <v>0</v>
      </c>
      <c r="K103" s="92">
        <f t="shared" si="8"/>
        <v>0</v>
      </c>
      <c r="L103" s="92">
        <f t="shared" si="8"/>
        <v>0</v>
      </c>
      <c r="M103" s="92">
        <f t="shared" si="8"/>
        <v>0</v>
      </c>
      <c r="N103" s="92">
        <f>SUM(N97:N102)</f>
        <v>0</v>
      </c>
      <c r="O103" s="92">
        <f>SUM(O97:O102)</f>
        <v>0</v>
      </c>
      <c r="P103" s="88">
        <f>SUM(P97:P102)</f>
        <v>0</v>
      </c>
      <c r="Q103" s="84"/>
    </row>
    <row r="104" spans="1:17" ht="13.5">
      <c r="A104" s="81"/>
      <c r="B104" s="81"/>
      <c r="C104" s="94"/>
      <c r="D104" s="94"/>
      <c r="E104" s="94"/>
      <c r="F104" s="94"/>
      <c r="G104" s="94"/>
      <c r="H104" s="94"/>
      <c r="I104" s="94"/>
      <c r="J104" s="94"/>
      <c r="K104" s="95"/>
      <c r="L104" s="95"/>
      <c r="M104" s="95"/>
      <c r="N104" s="95"/>
      <c r="O104" s="95"/>
      <c r="P104" s="94"/>
      <c r="Q104" s="84"/>
    </row>
    <row r="105" spans="1:17" ht="13.5">
      <c r="A105" s="81"/>
      <c r="B105" s="81" t="s">
        <v>383</v>
      </c>
      <c r="C105" s="94"/>
      <c r="D105" s="94"/>
      <c r="E105" s="94"/>
      <c r="F105" s="94"/>
      <c r="G105" s="94"/>
      <c r="H105" s="94"/>
      <c r="I105" s="94"/>
      <c r="J105" s="94"/>
      <c r="K105" s="95"/>
      <c r="L105" s="95"/>
      <c r="M105" s="95"/>
      <c r="N105" s="95"/>
      <c r="O105" s="95"/>
      <c r="P105" s="94"/>
      <c r="Q105" s="84"/>
    </row>
    <row r="106" spans="1:17" ht="13.5">
      <c r="A106" s="93" t="s">
        <v>384</v>
      </c>
      <c r="B106" s="93" t="s">
        <v>242</v>
      </c>
      <c r="C106" s="88">
        <f aca="true" t="shared" si="9" ref="C106:O106">C60-C103-C107-C108-C84-C87-C89-C90-C88</f>
        <v>0</v>
      </c>
      <c r="D106" s="88">
        <f t="shared" si="9"/>
        <v>0</v>
      </c>
      <c r="E106" s="88">
        <f t="shared" si="9"/>
        <v>0</v>
      </c>
      <c r="F106" s="88">
        <f t="shared" si="9"/>
        <v>0</v>
      </c>
      <c r="G106" s="88">
        <f t="shared" si="9"/>
        <v>0</v>
      </c>
      <c r="H106" s="88">
        <f t="shared" si="9"/>
        <v>0</v>
      </c>
      <c r="I106" s="88">
        <f t="shared" si="9"/>
        <v>0</v>
      </c>
      <c r="J106" s="88">
        <f t="shared" si="9"/>
        <v>0</v>
      </c>
      <c r="K106" s="88">
        <f t="shared" si="9"/>
        <v>0</v>
      </c>
      <c r="L106" s="88">
        <f t="shared" si="9"/>
        <v>0</v>
      </c>
      <c r="M106" s="88">
        <f t="shared" si="9"/>
        <v>0</v>
      </c>
      <c r="N106" s="88">
        <f>N60-N103-N107-N108-N84-N87-N89-N90-N88</f>
        <v>0</v>
      </c>
      <c r="O106" s="88">
        <f t="shared" si="9"/>
        <v>0</v>
      </c>
      <c r="P106" s="88">
        <f>SUM(C106:O106)</f>
        <v>0</v>
      </c>
      <c r="Q106" s="84"/>
    </row>
    <row r="107" spans="1:17" ht="13.5">
      <c r="A107" s="85" t="s">
        <v>385</v>
      </c>
      <c r="B107" s="85" t="s">
        <v>386</v>
      </c>
      <c r="C107" s="86"/>
      <c r="D107" s="86"/>
      <c r="E107" s="86"/>
      <c r="F107" s="86"/>
      <c r="G107" s="86"/>
      <c r="H107" s="86"/>
      <c r="I107" s="86"/>
      <c r="J107" s="86"/>
      <c r="K107" s="189"/>
      <c r="L107" s="191"/>
      <c r="M107" s="191"/>
      <c r="N107" s="191"/>
      <c r="O107" s="191"/>
      <c r="P107" s="88">
        <f>SUM(C107:O107)</f>
        <v>0</v>
      </c>
      <c r="Q107" s="84"/>
    </row>
    <row r="108" spans="1:17" ht="13.5">
      <c r="A108" s="93" t="s">
        <v>387</v>
      </c>
      <c r="B108" s="93" t="s">
        <v>388</v>
      </c>
      <c r="C108" s="88">
        <f aca="true" t="shared" si="10" ref="C108:J108">SUM(C42:C48)-C88</f>
        <v>0</v>
      </c>
      <c r="D108" s="88">
        <f t="shared" si="10"/>
        <v>0</v>
      </c>
      <c r="E108" s="88">
        <f t="shared" si="10"/>
        <v>0</v>
      </c>
      <c r="F108" s="88">
        <f t="shared" si="10"/>
        <v>0</v>
      </c>
      <c r="G108" s="88">
        <f t="shared" si="10"/>
        <v>0</v>
      </c>
      <c r="H108" s="88">
        <f t="shared" si="10"/>
        <v>0</v>
      </c>
      <c r="I108" s="88">
        <f t="shared" si="10"/>
        <v>0</v>
      </c>
      <c r="J108" s="88">
        <f t="shared" si="10"/>
        <v>0</v>
      </c>
      <c r="K108" s="82"/>
      <c r="L108" s="83"/>
      <c r="M108" s="83"/>
      <c r="N108" s="83"/>
      <c r="O108" s="83"/>
      <c r="P108" s="88">
        <f>SUM(C108:O108)</f>
        <v>0</v>
      </c>
      <c r="Q108" s="84"/>
    </row>
    <row r="109" spans="1:17" ht="13.5">
      <c r="A109" s="90"/>
      <c r="B109" s="93" t="s">
        <v>389</v>
      </c>
      <c r="C109" s="88">
        <f>SUM(C106:C108)</f>
        <v>0</v>
      </c>
      <c r="D109" s="88">
        <f>SUM(D106:D108)</f>
        <v>0</v>
      </c>
      <c r="E109" s="88">
        <f aca="true" t="shared" si="11" ref="E109:J109">SUM(E106:E108)</f>
        <v>0</v>
      </c>
      <c r="F109" s="88">
        <f t="shared" si="11"/>
        <v>0</v>
      </c>
      <c r="G109" s="88">
        <f t="shared" si="11"/>
        <v>0</v>
      </c>
      <c r="H109" s="88">
        <f t="shared" si="11"/>
        <v>0</v>
      </c>
      <c r="I109" s="88">
        <f t="shared" si="11"/>
        <v>0</v>
      </c>
      <c r="J109" s="88">
        <f t="shared" si="11"/>
        <v>0</v>
      </c>
      <c r="K109" s="82"/>
      <c r="L109" s="83"/>
      <c r="M109" s="83"/>
      <c r="N109" s="83"/>
      <c r="O109" s="83"/>
      <c r="P109" s="88">
        <f>SUM(C109:O109)</f>
        <v>0</v>
      </c>
      <c r="Q109" s="84"/>
    </row>
    <row r="110" spans="1:17" ht="13.5">
      <c r="A110" s="76"/>
      <c r="B110" s="76"/>
      <c r="C110" s="82"/>
      <c r="D110" s="82"/>
      <c r="E110" s="82"/>
      <c r="F110" s="82"/>
      <c r="G110" s="82"/>
      <c r="H110" s="82"/>
      <c r="I110" s="82"/>
      <c r="J110" s="82"/>
      <c r="K110" s="83"/>
      <c r="L110" s="83"/>
      <c r="M110" s="83"/>
      <c r="N110" s="83"/>
      <c r="O110" s="83"/>
      <c r="P110" s="82"/>
      <c r="Q110" s="84"/>
    </row>
    <row r="111" spans="1:17" ht="13.5">
      <c r="A111" s="90"/>
      <c r="B111" s="93" t="s">
        <v>390</v>
      </c>
      <c r="C111" s="88">
        <f aca="true" t="shared" si="12" ref="C111:O111">C94+C103+C109</f>
        <v>0</v>
      </c>
      <c r="D111" s="88">
        <f t="shared" si="12"/>
        <v>0</v>
      </c>
      <c r="E111" s="88">
        <f t="shared" si="12"/>
        <v>0</v>
      </c>
      <c r="F111" s="88">
        <f t="shared" si="12"/>
        <v>0</v>
      </c>
      <c r="G111" s="88">
        <f t="shared" si="12"/>
        <v>0</v>
      </c>
      <c r="H111" s="88">
        <f t="shared" si="12"/>
        <v>0</v>
      </c>
      <c r="I111" s="88">
        <f t="shared" si="12"/>
        <v>0</v>
      </c>
      <c r="J111" s="88">
        <f t="shared" si="12"/>
        <v>0</v>
      </c>
      <c r="K111" s="88">
        <f t="shared" si="12"/>
        <v>0</v>
      </c>
      <c r="L111" s="88">
        <f t="shared" si="12"/>
        <v>0</v>
      </c>
      <c r="M111" s="88">
        <f t="shared" si="12"/>
        <v>0</v>
      </c>
      <c r="N111" s="88">
        <f>N94+N103+N109</f>
        <v>0</v>
      </c>
      <c r="O111" s="88">
        <f t="shared" si="12"/>
        <v>0</v>
      </c>
      <c r="P111" s="88">
        <f>P94+P103+P109</f>
        <v>0</v>
      </c>
      <c r="Q111" s="84"/>
    </row>
    <row r="112" spans="1:39" ht="13.5">
      <c r="A112" s="97"/>
      <c r="B112" s="97"/>
      <c r="C112" s="94"/>
      <c r="D112" s="94"/>
      <c r="E112" s="94"/>
      <c r="F112" s="94"/>
      <c r="G112" s="94"/>
      <c r="H112" s="94"/>
      <c r="I112" s="94"/>
      <c r="J112" s="94"/>
      <c r="K112" s="95"/>
      <c r="L112" s="95"/>
      <c r="M112" s="95"/>
      <c r="N112" s="95"/>
      <c r="O112" s="95"/>
      <c r="P112" s="94"/>
      <c r="Q112" s="96"/>
      <c r="R112" s="98"/>
      <c r="S112" s="98"/>
      <c r="T112" s="98"/>
      <c r="U112" s="98"/>
      <c r="V112" s="98"/>
      <c r="W112" s="98"/>
      <c r="X112" s="98"/>
      <c r="Y112" s="98"/>
      <c r="Z112" s="98"/>
      <c r="AA112" s="98"/>
      <c r="AB112" s="98"/>
      <c r="AC112" s="98"/>
      <c r="AD112" s="98"/>
      <c r="AE112" s="98"/>
      <c r="AF112" s="98"/>
      <c r="AG112" s="98"/>
      <c r="AH112" s="98"/>
      <c r="AI112" s="98"/>
      <c r="AJ112" s="98"/>
      <c r="AK112" s="98"/>
      <c r="AL112" s="98"/>
      <c r="AM112" s="98"/>
    </row>
    <row r="113" spans="1:39" ht="13.5">
      <c r="A113" s="97"/>
      <c r="B113" s="81" t="s">
        <v>391</v>
      </c>
      <c r="C113" s="94"/>
      <c r="D113" s="94"/>
      <c r="E113" s="94"/>
      <c r="F113" s="94"/>
      <c r="G113" s="94"/>
      <c r="H113" s="94"/>
      <c r="I113" s="94"/>
      <c r="J113" s="94"/>
      <c r="K113" s="95"/>
      <c r="L113" s="95"/>
      <c r="M113" s="95"/>
      <c r="N113" s="95"/>
      <c r="O113" s="95"/>
      <c r="P113" s="94"/>
      <c r="Q113" s="96"/>
      <c r="R113" s="98"/>
      <c r="S113" s="98"/>
      <c r="T113" s="98"/>
      <c r="U113" s="98"/>
      <c r="V113" s="98"/>
      <c r="W113" s="98"/>
      <c r="X113" s="98"/>
      <c r="Y113" s="98"/>
      <c r="Z113" s="98"/>
      <c r="AA113" s="98"/>
      <c r="AB113" s="98"/>
      <c r="AC113" s="98"/>
      <c r="AD113" s="98"/>
      <c r="AE113" s="98"/>
      <c r="AF113" s="98"/>
      <c r="AG113" s="98"/>
      <c r="AH113" s="98"/>
      <c r="AI113" s="98"/>
      <c r="AJ113" s="98"/>
      <c r="AK113" s="98"/>
      <c r="AL113" s="98"/>
      <c r="AM113" s="98"/>
    </row>
    <row r="114" spans="1:39" ht="13.5">
      <c r="A114" s="97"/>
      <c r="B114" s="97"/>
      <c r="C114" s="94"/>
      <c r="D114" s="94"/>
      <c r="E114" s="94"/>
      <c r="F114" s="94"/>
      <c r="G114" s="94"/>
      <c r="H114" s="94"/>
      <c r="I114" s="94"/>
      <c r="J114" s="94"/>
      <c r="K114" s="95"/>
      <c r="L114" s="95"/>
      <c r="M114" s="95"/>
      <c r="N114" s="95"/>
      <c r="O114" s="95"/>
      <c r="P114" s="94"/>
      <c r="Q114" s="96"/>
      <c r="R114" s="98"/>
      <c r="S114" s="98"/>
      <c r="T114" s="98"/>
      <c r="U114" s="98"/>
      <c r="V114" s="98"/>
      <c r="W114" s="98"/>
      <c r="X114" s="98"/>
      <c r="Y114" s="98"/>
      <c r="Z114" s="98"/>
      <c r="AA114" s="98"/>
      <c r="AB114" s="98"/>
      <c r="AC114" s="98"/>
      <c r="AD114" s="98"/>
      <c r="AE114" s="98"/>
      <c r="AF114" s="98"/>
      <c r="AG114" s="98"/>
      <c r="AH114" s="98"/>
      <c r="AI114" s="98"/>
      <c r="AJ114" s="98"/>
      <c r="AK114" s="98"/>
      <c r="AL114" s="98"/>
      <c r="AM114" s="98"/>
    </row>
    <row r="115" spans="1:39" ht="13.5">
      <c r="A115" s="97"/>
      <c r="B115" s="81" t="s">
        <v>392</v>
      </c>
      <c r="C115" s="94"/>
      <c r="D115" s="94"/>
      <c r="E115" s="94"/>
      <c r="F115" s="94"/>
      <c r="G115" s="94"/>
      <c r="H115" s="94"/>
      <c r="I115" s="94"/>
      <c r="J115" s="94"/>
      <c r="K115" s="95"/>
      <c r="L115" s="95"/>
      <c r="M115" s="95"/>
      <c r="N115" s="95"/>
      <c r="O115" s="95"/>
      <c r="P115" s="94"/>
      <c r="Q115" s="96"/>
      <c r="R115" s="98"/>
      <c r="S115" s="98"/>
      <c r="T115" s="98"/>
      <c r="U115" s="98"/>
      <c r="V115" s="98"/>
      <c r="W115" s="98"/>
      <c r="X115" s="98"/>
      <c r="Y115" s="98"/>
      <c r="Z115" s="98"/>
      <c r="AA115" s="98"/>
      <c r="AB115" s="98"/>
      <c r="AC115" s="98"/>
      <c r="AD115" s="98"/>
      <c r="AE115" s="98"/>
      <c r="AF115" s="98"/>
      <c r="AG115" s="98"/>
      <c r="AH115" s="98"/>
      <c r="AI115" s="98"/>
      <c r="AJ115" s="98"/>
      <c r="AK115" s="98"/>
      <c r="AL115" s="98"/>
      <c r="AM115" s="98"/>
    </row>
    <row r="116" spans="1:39" ht="13.5">
      <c r="A116" s="85" t="s">
        <v>393</v>
      </c>
      <c r="B116" s="85" t="s">
        <v>394</v>
      </c>
      <c r="C116" s="86"/>
      <c r="D116" s="86"/>
      <c r="E116" s="86"/>
      <c r="F116" s="86"/>
      <c r="G116" s="86"/>
      <c r="H116" s="86"/>
      <c r="I116" s="86"/>
      <c r="J116" s="94"/>
      <c r="K116" s="191"/>
      <c r="L116" s="191"/>
      <c r="M116" s="191"/>
      <c r="N116" s="191"/>
      <c r="O116" s="191"/>
      <c r="P116" s="88">
        <f aca="true" t="shared" si="13" ref="P116:P127">SUM(C116:O116)</f>
        <v>0</v>
      </c>
      <c r="Q116" s="84"/>
      <c r="R116" s="98"/>
      <c r="S116" s="98"/>
      <c r="T116" s="98"/>
      <c r="U116" s="98"/>
      <c r="V116" s="98"/>
      <c r="W116" s="98"/>
      <c r="X116" s="98"/>
      <c r="Y116" s="98"/>
      <c r="Z116" s="98"/>
      <c r="AA116" s="98"/>
      <c r="AB116" s="98"/>
      <c r="AC116" s="98"/>
      <c r="AD116" s="98"/>
      <c r="AE116" s="98"/>
      <c r="AF116" s="98"/>
      <c r="AG116" s="98"/>
      <c r="AH116" s="98"/>
      <c r="AI116" s="98"/>
      <c r="AJ116" s="98"/>
      <c r="AK116" s="98"/>
      <c r="AL116" s="98"/>
      <c r="AM116" s="98"/>
    </row>
    <row r="117" spans="1:39" ht="13.5">
      <c r="A117" s="85" t="s">
        <v>395</v>
      </c>
      <c r="B117" s="85" t="s">
        <v>396</v>
      </c>
      <c r="C117" s="86"/>
      <c r="D117" s="86"/>
      <c r="E117" s="86"/>
      <c r="F117" s="86"/>
      <c r="G117" s="86"/>
      <c r="H117" s="86"/>
      <c r="I117" s="86"/>
      <c r="J117" s="94"/>
      <c r="K117" s="191"/>
      <c r="L117" s="191"/>
      <c r="M117" s="191"/>
      <c r="N117" s="191"/>
      <c r="O117" s="191"/>
      <c r="P117" s="88">
        <f t="shared" si="13"/>
        <v>0</v>
      </c>
      <c r="Q117" s="84"/>
      <c r="R117" s="98"/>
      <c r="S117" s="98"/>
      <c r="T117" s="98"/>
      <c r="U117" s="98"/>
      <c r="V117" s="98"/>
      <c r="W117" s="98"/>
      <c r="X117" s="98"/>
      <c r="Y117" s="98"/>
      <c r="Z117" s="98"/>
      <c r="AA117" s="98"/>
      <c r="AB117" s="98"/>
      <c r="AC117" s="98"/>
      <c r="AD117" s="98"/>
      <c r="AE117" s="98"/>
      <c r="AF117" s="98"/>
      <c r="AG117" s="98"/>
      <c r="AH117" s="98"/>
      <c r="AI117" s="98"/>
      <c r="AJ117" s="98"/>
      <c r="AK117" s="98"/>
      <c r="AL117" s="98"/>
      <c r="AM117" s="98"/>
    </row>
    <row r="118" spans="1:39" ht="13.5">
      <c r="A118" s="85" t="s">
        <v>397</v>
      </c>
      <c r="B118" s="85" t="s">
        <v>525</v>
      </c>
      <c r="C118" s="94"/>
      <c r="D118" s="94"/>
      <c r="E118" s="94"/>
      <c r="F118" s="94"/>
      <c r="G118" s="94"/>
      <c r="H118" s="94"/>
      <c r="I118" s="94"/>
      <c r="J118" s="94"/>
      <c r="K118" s="191"/>
      <c r="L118" s="87"/>
      <c r="M118" s="191"/>
      <c r="N118" s="191"/>
      <c r="O118" s="191"/>
      <c r="P118" s="88">
        <f t="shared" si="13"/>
        <v>0</v>
      </c>
      <c r="Q118" s="84"/>
      <c r="R118" s="98"/>
      <c r="S118" s="98"/>
      <c r="T118" s="98"/>
      <c r="U118" s="98"/>
      <c r="V118" s="98"/>
      <c r="W118" s="98"/>
      <c r="X118" s="98"/>
      <c r="Y118" s="98"/>
      <c r="Z118" s="98"/>
      <c r="AA118" s="98"/>
      <c r="AB118" s="98"/>
      <c r="AC118" s="98"/>
      <c r="AD118" s="98"/>
      <c r="AE118" s="98"/>
      <c r="AF118" s="98"/>
      <c r="AG118" s="98"/>
      <c r="AH118" s="98"/>
      <c r="AI118" s="98"/>
      <c r="AJ118" s="98"/>
      <c r="AK118" s="98"/>
      <c r="AL118" s="98"/>
      <c r="AM118" s="98"/>
    </row>
    <row r="119" spans="1:39" ht="13.5">
      <c r="A119" s="85" t="s">
        <v>398</v>
      </c>
      <c r="B119" s="85" t="s">
        <v>399</v>
      </c>
      <c r="C119" s="86"/>
      <c r="D119" s="86"/>
      <c r="E119" s="86"/>
      <c r="F119" s="86"/>
      <c r="G119" s="86"/>
      <c r="H119" s="86"/>
      <c r="I119" s="86"/>
      <c r="J119" s="94"/>
      <c r="K119" s="191"/>
      <c r="L119" s="191"/>
      <c r="M119" s="191"/>
      <c r="N119" s="191"/>
      <c r="O119" s="191"/>
      <c r="P119" s="88">
        <f t="shared" si="13"/>
        <v>0</v>
      </c>
      <c r="Q119" s="84"/>
      <c r="R119" s="98"/>
      <c r="S119" s="98"/>
      <c r="T119" s="98"/>
      <c r="U119" s="98"/>
      <c r="V119" s="98"/>
      <c r="W119" s="98"/>
      <c r="X119" s="98"/>
      <c r="Y119" s="98"/>
      <c r="Z119" s="98"/>
      <c r="AA119" s="98"/>
      <c r="AB119" s="98"/>
      <c r="AC119" s="98"/>
      <c r="AD119" s="98"/>
      <c r="AE119" s="98"/>
      <c r="AF119" s="98"/>
      <c r="AG119" s="98"/>
      <c r="AH119" s="98"/>
      <c r="AI119" s="98"/>
      <c r="AJ119" s="98"/>
      <c r="AK119" s="98"/>
      <c r="AL119" s="98"/>
      <c r="AM119" s="98"/>
    </row>
    <row r="120" spans="1:39" ht="13.5">
      <c r="A120" s="85" t="s">
        <v>400</v>
      </c>
      <c r="B120" s="85" t="s">
        <v>401</v>
      </c>
      <c r="C120" s="86"/>
      <c r="D120" s="86"/>
      <c r="E120" s="86"/>
      <c r="F120" s="86"/>
      <c r="G120" s="86"/>
      <c r="H120" s="86"/>
      <c r="I120" s="86"/>
      <c r="J120" s="94"/>
      <c r="K120" s="191"/>
      <c r="L120" s="191"/>
      <c r="M120" s="191"/>
      <c r="N120" s="191"/>
      <c r="O120" s="191"/>
      <c r="P120" s="88">
        <f t="shared" si="13"/>
        <v>0</v>
      </c>
      <c r="Q120" s="84"/>
      <c r="R120" s="98"/>
      <c r="S120" s="98"/>
      <c r="T120" s="98"/>
      <c r="U120" s="98"/>
      <c r="V120" s="98"/>
      <c r="W120" s="98"/>
      <c r="X120" s="98"/>
      <c r="Y120" s="98"/>
      <c r="Z120" s="98"/>
      <c r="AA120" s="98"/>
      <c r="AB120" s="98"/>
      <c r="AC120" s="98"/>
      <c r="AD120" s="98"/>
      <c r="AE120" s="98"/>
      <c r="AF120" s="98"/>
      <c r="AG120" s="98"/>
      <c r="AH120" s="98"/>
      <c r="AI120" s="98"/>
      <c r="AJ120" s="98"/>
      <c r="AK120" s="98"/>
      <c r="AL120" s="98"/>
      <c r="AM120" s="98"/>
    </row>
    <row r="121" spans="1:39" ht="13.5">
      <c r="A121" s="85" t="s">
        <v>402</v>
      </c>
      <c r="B121" s="85" t="s">
        <v>403</v>
      </c>
      <c r="C121" s="86"/>
      <c r="D121" s="86"/>
      <c r="E121" s="86"/>
      <c r="F121" s="86"/>
      <c r="G121" s="86"/>
      <c r="H121" s="86"/>
      <c r="I121" s="86"/>
      <c r="J121" s="94"/>
      <c r="K121" s="191"/>
      <c r="L121" s="87"/>
      <c r="M121" s="191"/>
      <c r="N121" s="191"/>
      <c r="O121" s="191"/>
      <c r="P121" s="88">
        <f t="shared" si="13"/>
        <v>0</v>
      </c>
      <c r="Q121" s="84"/>
      <c r="R121" s="98"/>
      <c r="S121" s="98"/>
      <c r="T121" s="98"/>
      <c r="U121" s="98"/>
      <c r="V121" s="98"/>
      <c r="W121" s="98"/>
      <c r="X121" s="98"/>
      <c r="Y121" s="98"/>
      <c r="Z121" s="98"/>
      <c r="AA121" s="98"/>
      <c r="AB121" s="98"/>
      <c r="AC121" s="98"/>
      <c r="AD121" s="98"/>
      <c r="AE121" s="98"/>
      <c r="AF121" s="98"/>
      <c r="AG121" s="98"/>
      <c r="AH121" s="98"/>
      <c r="AI121" s="98"/>
      <c r="AJ121" s="98"/>
      <c r="AK121" s="98"/>
      <c r="AL121" s="98"/>
      <c r="AM121" s="98"/>
    </row>
    <row r="122" spans="1:39" ht="13.5">
      <c r="A122" s="85" t="s">
        <v>172</v>
      </c>
      <c r="B122" s="85" t="s">
        <v>173</v>
      </c>
      <c r="C122" s="94"/>
      <c r="D122" s="94"/>
      <c r="E122" s="94"/>
      <c r="F122" s="94"/>
      <c r="G122" s="94"/>
      <c r="H122" s="94"/>
      <c r="I122" s="94"/>
      <c r="J122" s="94"/>
      <c r="K122" s="191"/>
      <c r="L122" s="191"/>
      <c r="M122" s="87"/>
      <c r="N122" s="191"/>
      <c r="O122" s="191"/>
      <c r="P122" s="88">
        <f t="shared" si="13"/>
        <v>0</v>
      </c>
      <c r="Q122" s="84"/>
      <c r="R122" s="98"/>
      <c r="S122" s="98"/>
      <c r="T122" s="98"/>
      <c r="U122" s="98"/>
      <c r="V122" s="98"/>
      <c r="W122" s="98"/>
      <c r="X122" s="98"/>
      <c r="Y122" s="98"/>
      <c r="Z122" s="98"/>
      <c r="AA122" s="98"/>
      <c r="AB122" s="98"/>
      <c r="AC122" s="98"/>
      <c r="AD122" s="98"/>
      <c r="AE122" s="98"/>
      <c r="AF122" s="98"/>
      <c r="AG122" s="98"/>
      <c r="AH122" s="98"/>
      <c r="AI122" s="98"/>
      <c r="AJ122" s="98"/>
      <c r="AK122" s="98"/>
      <c r="AL122" s="98"/>
      <c r="AM122" s="98"/>
    </row>
    <row r="123" spans="1:39" ht="13.5">
      <c r="A123" s="85" t="s">
        <v>172</v>
      </c>
      <c r="B123" s="85" t="s">
        <v>688</v>
      </c>
      <c r="C123" s="94"/>
      <c r="D123" s="94"/>
      <c r="E123" s="94"/>
      <c r="F123" s="94"/>
      <c r="G123" s="94"/>
      <c r="H123" s="94"/>
      <c r="I123" s="94"/>
      <c r="J123" s="94"/>
      <c r="K123" s="191"/>
      <c r="L123" s="191"/>
      <c r="M123" s="191"/>
      <c r="N123" s="87"/>
      <c r="O123" s="191"/>
      <c r="P123" s="88">
        <f t="shared" si="13"/>
        <v>0</v>
      </c>
      <c r="Q123" s="84"/>
      <c r="R123" s="98"/>
      <c r="S123" s="98"/>
      <c r="T123" s="98"/>
      <c r="U123" s="98"/>
      <c r="V123" s="98"/>
      <c r="W123" s="98"/>
      <c r="X123" s="98"/>
      <c r="Y123" s="98"/>
      <c r="Z123" s="98"/>
      <c r="AA123" s="98"/>
      <c r="AB123" s="98"/>
      <c r="AC123" s="98"/>
      <c r="AD123" s="98"/>
      <c r="AE123" s="98"/>
      <c r="AF123" s="98"/>
      <c r="AG123" s="98"/>
      <c r="AH123" s="98"/>
      <c r="AI123" s="98"/>
      <c r="AJ123" s="98"/>
      <c r="AK123" s="98"/>
      <c r="AL123" s="98"/>
      <c r="AM123" s="98"/>
    </row>
    <row r="124" spans="1:39" ht="13.5">
      <c r="A124" s="85" t="s">
        <v>404</v>
      </c>
      <c r="B124" s="85" t="s">
        <v>405</v>
      </c>
      <c r="C124" s="86"/>
      <c r="D124" s="86"/>
      <c r="E124" s="86"/>
      <c r="F124" s="86"/>
      <c r="G124" s="86"/>
      <c r="H124" s="86"/>
      <c r="I124" s="86"/>
      <c r="J124" s="94"/>
      <c r="K124" s="191"/>
      <c r="L124" s="191"/>
      <c r="M124" s="191"/>
      <c r="N124" s="191"/>
      <c r="O124" s="191"/>
      <c r="P124" s="88">
        <f t="shared" si="13"/>
        <v>0</v>
      </c>
      <c r="Q124" s="84"/>
      <c r="R124" s="98"/>
      <c r="S124" s="98"/>
      <c r="T124" s="98"/>
      <c r="U124" s="98"/>
      <c r="V124" s="98"/>
      <c r="W124" s="98"/>
      <c r="X124" s="98"/>
      <c r="Y124" s="98"/>
      <c r="Z124" s="98"/>
      <c r="AA124" s="98"/>
      <c r="AB124" s="98"/>
      <c r="AC124" s="98"/>
      <c r="AD124" s="98"/>
      <c r="AE124" s="98"/>
      <c r="AF124" s="98"/>
      <c r="AG124" s="98"/>
      <c r="AH124" s="98"/>
      <c r="AI124" s="98"/>
      <c r="AJ124" s="98"/>
      <c r="AK124" s="98"/>
      <c r="AL124" s="98"/>
      <c r="AM124" s="98"/>
    </row>
    <row r="125" spans="1:39" ht="13.5">
      <c r="A125" s="85" t="s">
        <v>406</v>
      </c>
      <c r="B125" s="85" t="s">
        <v>407</v>
      </c>
      <c r="C125" s="86"/>
      <c r="D125" s="86"/>
      <c r="E125" s="86"/>
      <c r="F125" s="86"/>
      <c r="G125" s="86"/>
      <c r="H125" s="86"/>
      <c r="I125" s="86"/>
      <c r="J125" s="94"/>
      <c r="K125" s="191"/>
      <c r="L125" s="191"/>
      <c r="M125" s="191"/>
      <c r="N125" s="191"/>
      <c r="O125" s="191"/>
      <c r="P125" s="88">
        <f t="shared" si="13"/>
        <v>0</v>
      </c>
      <c r="Q125" s="84"/>
      <c r="R125" s="98"/>
      <c r="S125" s="98"/>
      <c r="T125" s="98"/>
      <c r="U125" s="98"/>
      <c r="V125" s="98"/>
      <c r="W125" s="98"/>
      <c r="X125" s="98"/>
      <c r="Y125" s="98"/>
      <c r="Z125" s="98"/>
      <c r="AA125" s="98"/>
      <c r="AB125" s="98"/>
      <c r="AC125" s="98"/>
      <c r="AD125" s="98"/>
      <c r="AE125" s="98"/>
      <c r="AF125" s="98"/>
      <c r="AG125" s="98"/>
      <c r="AH125" s="98"/>
      <c r="AI125" s="98"/>
      <c r="AJ125" s="98"/>
      <c r="AK125" s="98"/>
      <c r="AL125" s="98"/>
      <c r="AM125" s="98"/>
    </row>
    <row r="126" spans="1:39" ht="13.5">
      <c r="A126" s="85" t="s">
        <v>408</v>
      </c>
      <c r="B126" s="85" t="s">
        <v>265</v>
      </c>
      <c r="C126" s="86"/>
      <c r="D126" s="86"/>
      <c r="E126" s="86"/>
      <c r="F126" s="86"/>
      <c r="G126" s="86"/>
      <c r="H126" s="86"/>
      <c r="I126" s="86"/>
      <c r="J126" s="94"/>
      <c r="K126" s="191"/>
      <c r="L126" s="191"/>
      <c r="M126" s="191"/>
      <c r="N126" s="191"/>
      <c r="O126" s="191"/>
      <c r="P126" s="88">
        <f t="shared" si="13"/>
        <v>0</v>
      </c>
      <c r="Q126" s="84"/>
      <c r="R126" s="98"/>
      <c r="S126" s="98"/>
      <c r="T126" s="98"/>
      <c r="U126" s="98"/>
      <c r="V126" s="98"/>
      <c r="W126" s="98"/>
      <c r="X126" s="98"/>
      <c r="Y126" s="98"/>
      <c r="Z126" s="98"/>
      <c r="AA126" s="98"/>
      <c r="AB126" s="98"/>
      <c r="AC126" s="98"/>
      <c r="AD126" s="98"/>
      <c r="AE126" s="98"/>
      <c r="AF126" s="98"/>
      <c r="AG126" s="98"/>
      <c r="AH126" s="98"/>
      <c r="AI126" s="98"/>
      <c r="AJ126" s="98"/>
      <c r="AK126" s="98"/>
      <c r="AL126" s="98"/>
      <c r="AM126" s="98"/>
    </row>
    <row r="127" spans="1:39" ht="13.5">
      <c r="A127" s="93"/>
      <c r="B127" s="93" t="s">
        <v>677</v>
      </c>
      <c r="C127" s="88">
        <f>SUM(C116:C126)</f>
        <v>0</v>
      </c>
      <c r="D127" s="88">
        <f aca="true" t="shared" si="14" ref="D127:O127">SUM(D116:D126)</f>
        <v>0</v>
      </c>
      <c r="E127" s="88">
        <f t="shared" si="14"/>
        <v>0</v>
      </c>
      <c r="F127" s="88">
        <f>SUM(F116:F126)</f>
        <v>0</v>
      </c>
      <c r="G127" s="88">
        <f t="shared" si="14"/>
        <v>0</v>
      </c>
      <c r="H127" s="88">
        <f t="shared" si="14"/>
        <v>0</v>
      </c>
      <c r="I127" s="88">
        <f t="shared" si="14"/>
        <v>0</v>
      </c>
      <c r="J127" s="88">
        <f t="shared" si="14"/>
        <v>0</v>
      </c>
      <c r="K127" s="88">
        <f t="shared" si="14"/>
        <v>0</v>
      </c>
      <c r="L127" s="88">
        <f t="shared" si="14"/>
        <v>0</v>
      </c>
      <c r="M127" s="88">
        <f t="shared" si="14"/>
        <v>0</v>
      </c>
      <c r="N127" s="88">
        <f t="shared" si="14"/>
        <v>0</v>
      </c>
      <c r="O127" s="88">
        <f t="shared" si="14"/>
        <v>0</v>
      </c>
      <c r="P127" s="88">
        <f t="shared" si="13"/>
        <v>0</v>
      </c>
      <c r="Q127" s="84"/>
      <c r="R127" s="98"/>
      <c r="S127" s="98"/>
      <c r="T127" s="98"/>
      <c r="U127" s="98"/>
      <c r="V127" s="98"/>
      <c r="W127" s="98"/>
      <c r="X127" s="98"/>
      <c r="Y127" s="98"/>
      <c r="Z127" s="98"/>
      <c r="AA127" s="98"/>
      <c r="AB127" s="98"/>
      <c r="AC127" s="98"/>
      <c r="AD127" s="98"/>
      <c r="AE127" s="98"/>
      <c r="AF127" s="98"/>
      <c r="AG127" s="98"/>
      <c r="AH127" s="98"/>
      <c r="AI127" s="98"/>
      <c r="AJ127" s="98"/>
      <c r="AK127" s="98"/>
      <c r="AL127" s="98"/>
      <c r="AM127" s="98"/>
    </row>
    <row r="128" spans="1:39" ht="13.5">
      <c r="A128" s="81"/>
      <c r="B128" s="81" t="s">
        <v>409</v>
      </c>
      <c r="C128" s="94"/>
      <c r="D128" s="94"/>
      <c r="E128" s="94"/>
      <c r="F128" s="94"/>
      <c r="G128" s="94"/>
      <c r="H128" s="94"/>
      <c r="I128" s="94"/>
      <c r="J128" s="94"/>
      <c r="K128" s="196"/>
      <c r="L128" s="95"/>
      <c r="M128" s="95"/>
      <c r="N128" s="95"/>
      <c r="O128" s="95"/>
      <c r="P128" s="94"/>
      <c r="Q128" s="96"/>
      <c r="R128" s="98"/>
      <c r="S128" s="98"/>
      <c r="T128" s="98"/>
      <c r="U128" s="98"/>
      <c r="V128" s="98"/>
      <c r="W128" s="98"/>
      <c r="X128" s="98"/>
      <c r="Y128" s="98"/>
      <c r="Z128" s="98"/>
      <c r="AA128" s="98"/>
      <c r="AB128" s="98"/>
      <c r="AC128" s="98"/>
      <c r="AD128" s="98"/>
      <c r="AE128" s="98"/>
      <c r="AF128" s="98"/>
      <c r="AG128" s="98"/>
      <c r="AH128" s="98"/>
      <c r="AI128" s="98"/>
      <c r="AJ128" s="98"/>
      <c r="AK128" s="98"/>
      <c r="AL128" s="98"/>
      <c r="AM128" s="98"/>
    </row>
    <row r="129" spans="1:39" ht="13.5">
      <c r="A129" s="85" t="s">
        <v>410</v>
      </c>
      <c r="B129" s="85" t="s">
        <v>411</v>
      </c>
      <c r="C129" s="86"/>
      <c r="D129" s="86"/>
      <c r="E129" s="86"/>
      <c r="F129" s="86"/>
      <c r="G129" s="86"/>
      <c r="H129" s="86"/>
      <c r="I129" s="86"/>
      <c r="J129" s="94"/>
      <c r="K129" s="191"/>
      <c r="L129" s="191"/>
      <c r="M129" s="191"/>
      <c r="N129" s="191"/>
      <c r="O129" s="191"/>
      <c r="P129" s="88">
        <f aca="true" t="shared" si="15" ref="P129:P134">SUM(C129:O129)</f>
        <v>0</v>
      </c>
      <c r="Q129" s="84"/>
      <c r="R129" s="98"/>
      <c r="S129" s="98"/>
      <c r="T129" s="98"/>
      <c r="U129" s="98"/>
      <c r="V129" s="98"/>
      <c r="W129" s="98"/>
      <c r="X129" s="98"/>
      <c r="Y129" s="98"/>
      <c r="Z129" s="98"/>
      <c r="AA129" s="98"/>
      <c r="AB129" s="98"/>
      <c r="AC129" s="98"/>
      <c r="AD129" s="98"/>
      <c r="AE129" s="98"/>
      <c r="AF129" s="98"/>
      <c r="AG129" s="98"/>
      <c r="AH129" s="98"/>
      <c r="AI129" s="98"/>
      <c r="AJ129" s="98"/>
      <c r="AK129" s="98"/>
      <c r="AL129" s="98"/>
      <c r="AM129" s="98"/>
    </row>
    <row r="130" spans="1:39" ht="13.5">
      <c r="A130" s="85" t="s">
        <v>412</v>
      </c>
      <c r="B130" s="85" t="s">
        <v>413</v>
      </c>
      <c r="C130" s="86"/>
      <c r="D130" s="86"/>
      <c r="E130" s="86"/>
      <c r="F130" s="86"/>
      <c r="G130" s="86"/>
      <c r="H130" s="86"/>
      <c r="I130" s="86"/>
      <c r="J130" s="94"/>
      <c r="K130" s="191"/>
      <c r="L130" s="191"/>
      <c r="M130" s="191"/>
      <c r="N130" s="191"/>
      <c r="O130" s="191"/>
      <c r="P130" s="88">
        <f t="shared" si="15"/>
        <v>0</v>
      </c>
      <c r="Q130" s="84"/>
      <c r="R130" s="98"/>
      <c r="S130" s="98"/>
      <c r="T130" s="98"/>
      <c r="U130" s="98"/>
      <c r="V130" s="98"/>
      <c r="W130" s="98"/>
      <c r="X130" s="98"/>
      <c r="Y130" s="98"/>
      <c r="Z130" s="98"/>
      <c r="AA130" s="98"/>
      <c r="AB130" s="98"/>
      <c r="AC130" s="98"/>
      <c r="AD130" s="98"/>
      <c r="AE130" s="98"/>
      <c r="AF130" s="98"/>
      <c r="AG130" s="98"/>
      <c r="AH130" s="98"/>
      <c r="AI130" s="98"/>
      <c r="AJ130" s="98"/>
      <c r="AK130" s="98"/>
      <c r="AL130" s="98"/>
      <c r="AM130" s="98"/>
    </row>
    <row r="131" spans="1:39" ht="13.5">
      <c r="A131" s="85" t="s">
        <v>414</v>
      </c>
      <c r="B131" s="85" t="s">
        <v>415</v>
      </c>
      <c r="C131" s="86"/>
      <c r="D131" s="86"/>
      <c r="E131" s="86"/>
      <c r="F131" s="86"/>
      <c r="G131" s="86"/>
      <c r="H131" s="86"/>
      <c r="I131" s="86"/>
      <c r="J131" s="94"/>
      <c r="K131" s="191"/>
      <c r="L131" s="191"/>
      <c r="M131" s="191"/>
      <c r="N131" s="191"/>
      <c r="O131" s="191"/>
      <c r="P131" s="88">
        <f t="shared" si="15"/>
        <v>0</v>
      </c>
      <c r="Q131" s="84"/>
      <c r="R131" s="98"/>
      <c r="S131" s="98"/>
      <c r="T131" s="98"/>
      <c r="U131" s="98"/>
      <c r="V131" s="98"/>
      <c r="W131" s="98"/>
      <c r="X131" s="98"/>
      <c r="Y131" s="98"/>
      <c r="Z131" s="98"/>
      <c r="AA131" s="98"/>
      <c r="AB131" s="98"/>
      <c r="AC131" s="98"/>
      <c r="AD131" s="98"/>
      <c r="AE131" s="98"/>
      <c r="AF131" s="98"/>
      <c r="AG131" s="98"/>
      <c r="AH131" s="98"/>
      <c r="AI131" s="98"/>
      <c r="AJ131" s="98"/>
      <c r="AK131" s="98"/>
      <c r="AL131" s="98"/>
      <c r="AM131" s="98"/>
    </row>
    <row r="132" spans="1:39" ht="13.5">
      <c r="A132" s="85" t="s">
        <v>416</v>
      </c>
      <c r="B132" s="85" t="s">
        <v>554</v>
      </c>
      <c r="C132" s="86"/>
      <c r="D132" s="86"/>
      <c r="E132" s="86"/>
      <c r="F132" s="86"/>
      <c r="G132" s="86"/>
      <c r="H132" s="86"/>
      <c r="I132" s="86"/>
      <c r="J132" s="94"/>
      <c r="K132" s="191"/>
      <c r="L132" s="191"/>
      <c r="M132" s="191"/>
      <c r="N132" s="191"/>
      <c r="O132" s="191"/>
      <c r="P132" s="88">
        <f t="shared" si="15"/>
        <v>0</v>
      </c>
      <c r="Q132" s="84"/>
      <c r="R132" s="98"/>
      <c r="S132" s="98"/>
      <c r="T132" s="98"/>
      <c r="U132" s="98"/>
      <c r="V132" s="98"/>
      <c r="W132" s="98"/>
      <c r="X132" s="98"/>
      <c r="Y132" s="98"/>
      <c r="Z132" s="98"/>
      <c r="AA132" s="98"/>
      <c r="AB132" s="98"/>
      <c r="AC132" s="98"/>
      <c r="AD132" s="98"/>
      <c r="AE132" s="98"/>
      <c r="AF132" s="98"/>
      <c r="AG132" s="98"/>
      <c r="AH132" s="98"/>
      <c r="AI132" s="98"/>
      <c r="AJ132" s="98"/>
      <c r="AK132" s="98"/>
      <c r="AL132" s="98"/>
      <c r="AM132" s="98"/>
    </row>
    <row r="133" spans="1:39" ht="13.5">
      <c r="A133" s="85" t="s">
        <v>417</v>
      </c>
      <c r="B133" s="85" t="s">
        <v>418</v>
      </c>
      <c r="C133" s="86"/>
      <c r="D133" s="86"/>
      <c r="E133" s="86"/>
      <c r="F133" s="86"/>
      <c r="G133" s="86"/>
      <c r="H133" s="86"/>
      <c r="I133" s="86"/>
      <c r="J133" s="94"/>
      <c r="K133" s="191"/>
      <c r="L133" s="191"/>
      <c r="M133" s="191"/>
      <c r="N133" s="191"/>
      <c r="O133" s="191"/>
      <c r="P133" s="88">
        <f t="shared" si="15"/>
        <v>0</v>
      </c>
      <c r="Q133" s="84"/>
      <c r="R133" s="98"/>
      <c r="S133" s="98"/>
      <c r="T133" s="98"/>
      <c r="U133" s="98"/>
      <c r="V133" s="98"/>
      <c r="W133" s="98"/>
      <c r="X133" s="98"/>
      <c r="Y133" s="98"/>
      <c r="Z133" s="98"/>
      <c r="AA133" s="98"/>
      <c r="AB133" s="98"/>
      <c r="AC133" s="98"/>
      <c r="AD133" s="98"/>
      <c r="AE133" s="98"/>
      <c r="AF133" s="98"/>
      <c r="AG133" s="98"/>
      <c r="AH133" s="98"/>
      <c r="AI133" s="98"/>
      <c r="AJ133" s="98"/>
      <c r="AK133" s="98"/>
      <c r="AL133" s="98"/>
      <c r="AM133" s="98"/>
    </row>
    <row r="134" spans="1:39" ht="13.5">
      <c r="A134" s="93"/>
      <c r="B134" s="93" t="s">
        <v>678</v>
      </c>
      <c r="C134" s="88">
        <f>SUM(C129:C133)</f>
        <v>0</v>
      </c>
      <c r="D134" s="88">
        <f aca="true" t="shared" si="16" ref="D134:O134">SUM(D129:D133)</f>
        <v>0</v>
      </c>
      <c r="E134" s="88">
        <f t="shared" si="16"/>
        <v>0</v>
      </c>
      <c r="F134" s="88">
        <f t="shared" si="16"/>
        <v>0</v>
      </c>
      <c r="G134" s="88">
        <f t="shared" si="16"/>
        <v>0</v>
      </c>
      <c r="H134" s="88">
        <f t="shared" si="16"/>
        <v>0</v>
      </c>
      <c r="I134" s="88">
        <f t="shared" si="16"/>
        <v>0</v>
      </c>
      <c r="J134" s="88">
        <f t="shared" si="16"/>
        <v>0</v>
      </c>
      <c r="K134" s="88">
        <f t="shared" si="16"/>
        <v>0</v>
      </c>
      <c r="L134" s="88">
        <f t="shared" si="16"/>
        <v>0</v>
      </c>
      <c r="M134" s="88">
        <f t="shared" si="16"/>
        <v>0</v>
      </c>
      <c r="N134" s="88">
        <f t="shared" si="16"/>
        <v>0</v>
      </c>
      <c r="O134" s="88">
        <f t="shared" si="16"/>
        <v>0</v>
      </c>
      <c r="P134" s="88">
        <f t="shared" si="15"/>
        <v>0</v>
      </c>
      <c r="Q134" s="84"/>
      <c r="R134" s="98"/>
      <c r="S134" s="98"/>
      <c r="T134" s="98"/>
      <c r="U134" s="98"/>
      <c r="V134" s="98"/>
      <c r="W134" s="98"/>
      <c r="X134" s="98"/>
      <c r="Y134" s="98"/>
      <c r="Z134" s="98"/>
      <c r="AA134" s="98"/>
      <c r="AB134" s="98"/>
      <c r="AC134" s="98"/>
      <c r="AD134" s="98"/>
      <c r="AE134" s="98"/>
      <c r="AF134" s="98"/>
      <c r="AG134" s="98"/>
      <c r="AH134" s="98"/>
      <c r="AI134" s="98"/>
      <c r="AJ134" s="98"/>
      <c r="AK134" s="98"/>
      <c r="AL134" s="98"/>
      <c r="AM134" s="98"/>
    </row>
    <row r="135" spans="1:39" ht="13.5">
      <c r="A135" s="81"/>
      <c r="B135" s="81" t="s">
        <v>419</v>
      </c>
      <c r="C135" s="94"/>
      <c r="D135" s="94"/>
      <c r="E135" s="94"/>
      <c r="F135" s="94"/>
      <c r="G135" s="94"/>
      <c r="H135" s="94"/>
      <c r="I135" s="94"/>
      <c r="J135" s="94"/>
      <c r="K135" s="196"/>
      <c r="L135" s="95"/>
      <c r="M135" s="95"/>
      <c r="N135" s="95"/>
      <c r="O135" s="95"/>
      <c r="P135" s="94"/>
      <c r="Q135" s="96"/>
      <c r="R135" s="98"/>
      <c r="S135" s="98"/>
      <c r="T135" s="98"/>
      <c r="U135" s="98"/>
      <c r="V135" s="98"/>
      <c r="W135" s="98"/>
      <c r="X135" s="98"/>
      <c r="Y135" s="98"/>
      <c r="Z135" s="98"/>
      <c r="AA135" s="98"/>
      <c r="AB135" s="98"/>
      <c r="AC135" s="98"/>
      <c r="AD135" s="98"/>
      <c r="AE135" s="98"/>
      <c r="AF135" s="98"/>
      <c r="AG135" s="98"/>
      <c r="AH135" s="98"/>
      <c r="AI135" s="98"/>
      <c r="AJ135" s="98"/>
      <c r="AK135" s="98"/>
      <c r="AL135" s="98"/>
      <c r="AM135" s="98"/>
    </row>
    <row r="136" spans="1:39" ht="13.5">
      <c r="A136" s="85" t="s">
        <v>420</v>
      </c>
      <c r="B136" s="85" t="s">
        <v>421</v>
      </c>
      <c r="C136" s="86"/>
      <c r="D136" s="86"/>
      <c r="E136" s="86"/>
      <c r="F136" s="86"/>
      <c r="G136" s="86"/>
      <c r="H136" s="86"/>
      <c r="I136" s="86"/>
      <c r="J136" s="94"/>
      <c r="K136" s="191"/>
      <c r="L136" s="191"/>
      <c r="M136" s="191"/>
      <c r="N136" s="191"/>
      <c r="O136" s="191"/>
      <c r="P136" s="88">
        <f>SUM(C136:O136)</f>
        <v>0</v>
      </c>
      <c r="Q136" s="84"/>
      <c r="R136" s="98"/>
      <c r="S136" s="98"/>
      <c r="T136" s="98"/>
      <c r="U136" s="98"/>
      <c r="V136" s="98"/>
      <c r="W136" s="98"/>
      <c r="X136" s="98"/>
      <c r="Y136" s="98"/>
      <c r="Z136" s="98"/>
      <c r="AA136" s="98"/>
      <c r="AB136" s="98"/>
      <c r="AC136" s="98"/>
      <c r="AD136" s="98"/>
      <c r="AE136" s="98"/>
      <c r="AF136" s="98"/>
      <c r="AG136" s="98"/>
      <c r="AH136" s="98"/>
      <c r="AI136" s="98"/>
      <c r="AJ136" s="98"/>
      <c r="AK136" s="98"/>
      <c r="AL136" s="98"/>
      <c r="AM136" s="98"/>
    </row>
    <row r="137" spans="1:39" ht="13.5">
      <c r="A137" s="85" t="s">
        <v>422</v>
      </c>
      <c r="B137" s="85" t="s">
        <v>423</v>
      </c>
      <c r="C137" s="86"/>
      <c r="D137" s="86"/>
      <c r="E137" s="86"/>
      <c r="F137" s="86"/>
      <c r="G137" s="86"/>
      <c r="H137" s="86"/>
      <c r="I137" s="86"/>
      <c r="J137" s="94"/>
      <c r="K137" s="191"/>
      <c r="L137" s="191"/>
      <c r="M137" s="191"/>
      <c r="N137" s="191"/>
      <c r="O137" s="191"/>
      <c r="P137" s="88">
        <f>SUM(C137:O137)</f>
        <v>0</v>
      </c>
      <c r="Q137" s="84"/>
      <c r="R137" s="98"/>
      <c r="S137" s="98"/>
      <c r="T137" s="98"/>
      <c r="U137" s="98"/>
      <c r="V137" s="98"/>
      <c r="W137" s="98"/>
      <c r="X137" s="98"/>
      <c r="Y137" s="98"/>
      <c r="Z137" s="98"/>
      <c r="AA137" s="98"/>
      <c r="AB137" s="98"/>
      <c r="AC137" s="98"/>
      <c r="AD137" s="98"/>
      <c r="AE137" s="98"/>
      <c r="AF137" s="98"/>
      <c r="AG137" s="98"/>
      <c r="AH137" s="98"/>
      <c r="AI137" s="98"/>
      <c r="AJ137" s="98"/>
      <c r="AK137" s="98"/>
      <c r="AL137" s="98"/>
      <c r="AM137" s="98"/>
    </row>
    <row r="138" spans="1:39" ht="13.5">
      <c r="A138" s="81"/>
      <c r="B138" s="81" t="s">
        <v>424</v>
      </c>
      <c r="C138" s="94"/>
      <c r="D138" s="94"/>
      <c r="E138" s="94"/>
      <c r="F138" s="94"/>
      <c r="G138" s="94"/>
      <c r="H138" s="94"/>
      <c r="I138" s="94"/>
      <c r="J138" s="94"/>
      <c r="K138" s="196"/>
      <c r="L138" s="95"/>
      <c r="M138" s="95"/>
      <c r="N138" s="95"/>
      <c r="O138" s="95"/>
      <c r="P138" s="94"/>
      <c r="Q138" s="96"/>
      <c r="R138" s="98"/>
      <c r="S138" s="98"/>
      <c r="T138" s="98"/>
      <c r="U138" s="98"/>
      <c r="V138" s="98"/>
      <c r="W138" s="98"/>
      <c r="X138" s="98"/>
      <c r="Y138" s="98"/>
      <c r="Z138" s="98"/>
      <c r="AA138" s="98"/>
      <c r="AB138" s="98"/>
      <c r="AC138" s="98"/>
      <c r="AD138" s="98"/>
      <c r="AE138" s="98"/>
      <c r="AF138" s="98"/>
      <c r="AG138" s="98"/>
      <c r="AH138" s="98"/>
      <c r="AI138" s="98"/>
      <c r="AJ138" s="98"/>
      <c r="AK138" s="98"/>
      <c r="AL138" s="98"/>
      <c r="AM138" s="98"/>
    </row>
    <row r="139" spans="1:39" ht="13.5">
      <c r="A139" s="85" t="s">
        <v>425</v>
      </c>
      <c r="B139" s="85" t="s">
        <v>426</v>
      </c>
      <c r="C139" s="86"/>
      <c r="D139" s="86"/>
      <c r="E139" s="86"/>
      <c r="F139" s="86"/>
      <c r="G139" s="86"/>
      <c r="H139" s="86"/>
      <c r="I139" s="86"/>
      <c r="J139" s="94"/>
      <c r="K139" s="191"/>
      <c r="L139" s="191"/>
      <c r="M139" s="191"/>
      <c r="N139" s="191"/>
      <c r="O139" s="191"/>
      <c r="P139" s="88">
        <f>SUM(C139:O139)</f>
        <v>0</v>
      </c>
      <c r="Q139" s="84"/>
      <c r="R139" s="98"/>
      <c r="S139" s="98"/>
      <c r="T139" s="98"/>
      <c r="U139" s="98"/>
      <c r="V139" s="98"/>
      <c r="W139" s="98"/>
      <c r="X139" s="98"/>
      <c r="Y139" s="98"/>
      <c r="Z139" s="98"/>
      <c r="AA139" s="98"/>
      <c r="AB139" s="98"/>
      <c r="AC139" s="98"/>
      <c r="AD139" s="98"/>
      <c r="AE139" s="98"/>
      <c r="AF139" s="98"/>
      <c r="AG139" s="98"/>
      <c r="AH139" s="98"/>
      <c r="AI139" s="98"/>
      <c r="AJ139" s="98"/>
      <c r="AK139" s="98"/>
      <c r="AL139" s="98"/>
      <c r="AM139" s="98"/>
    </row>
    <row r="140" spans="1:39" ht="13.5">
      <c r="A140" s="85" t="s">
        <v>427</v>
      </c>
      <c r="B140" s="85" t="s">
        <v>428</v>
      </c>
      <c r="C140" s="86"/>
      <c r="D140" s="86"/>
      <c r="E140" s="86"/>
      <c r="F140" s="86"/>
      <c r="G140" s="86"/>
      <c r="H140" s="86"/>
      <c r="I140" s="86"/>
      <c r="J140" s="94"/>
      <c r="K140" s="191"/>
      <c r="L140" s="191"/>
      <c r="M140" s="191"/>
      <c r="N140" s="191"/>
      <c r="O140" s="191"/>
      <c r="P140" s="88">
        <f>SUM(C140:O140)</f>
        <v>0</v>
      </c>
      <c r="Q140" s="99"/>
      <c r="R140" s="98"/>
      <c r="S140" s="98"/>
      <c r="T140" s="98"/>
      <c r="U140" s="98"/>
      <c r="V140" s="98"/>
      <c r="W140" s="98"/>
      <c r="X140" s="98"/>
      <c r="Y140" s="98"/>
      <c r="Z140" s="98"/>
      <c r="AA140" s="98"/>
      <c r="AB140" s="98"/>
      <c r="AC140" s="98"/>
      <c r="AD140" s="98"/>
      <c r="AE140" s="98"/>
      <c r="AF140" s="98"/>
      <c r="AG140" s="98"/>
      <c r="AH140" s="98"/>
      <c r="AI140" s="98"/>
      <c r="AJ140" s="98"/>
      <c r="AK140" s="98"/>
      <c r="AL140" s="98"/>
      <c r="AM140" s="98"/>
    </row>
    <row r="141" spans="1:39" ht="13.5">
      <c r="A141" s="81"/>
      <c r="B141" s="81" t="s">
        <v>429</v>
      </c>
      <c r="C141" s="100"/>
      <c r="D141" s="94"/>
      <c r="E141" s="94"/>
      <c r="F141" s="94"/>
      <c r="G141" s="94"/>
      <c r="H141" s="94"/>
      <c r="I141" s="94"/>
      <c r="J141" s="94"/>
      <c r="K141" s="196"/>
      <c r="L141" s="196"/>
      <c r="M141" s="196"/>
      <c r="N141" s="196"/>
      <c r="O141" s="196"/>
      <c r="P141" s="100"/>
      <c r="Q141" s="101"/>
      <c r="R141" s="98"/>
      <c r="S141" s="98"/>
      <c r="T141" s="98"/>
      <c r="U141" s="98"/>
      <c r="V141" s="98"/>
      <c r="W141" s="98"/>
      <c r="X141" s="98"/>
      <c r="Y141" s="98"/>
      <c r="Z141" s="98"/>
      <c r="AA141" s="98"/>
      <c r="AB141" s="98"/>
      <c r="AC141" s="98"/>
      <c r="AD141" s="98"/>
      <c r="AE141" s="98"/>
      <c r="AF141" s="98"/>
      <c r="AG141" s="98"/>
      <c r="AH141" s="98"/>
      <c r="AI141" s="98"/>
      <c r="AJ141" s="98"/>
      <c r="AK141" s="98"/>
      <c r="AL141" s="98"/>
      <c r="AM141" s="98"/>
    </row>
    <row r="142" spans="1:39" ht="13.5">
      <c r="A142" s="85" t="s">
        <v>430</v>
      </c>
      <c r="B142" s="85" t="s">
        <v>431</v>
      </c>
      <c r="C142" s="86"/>
      <c r="D142" s="86"/>
      <c r="E142" s="86"/>
      <c r="F142" s="86"/>
      <c r="G142" s="86"/>
      <c r="H142" s="86"/>
      <c r="I142" s="86"/>
      <c r="J142" s="94"/>
      <c r="K142" s="191"/>
      <c r="L142" s="191"/>
      <c r="M142" s="191"/>
      <c r="N142" s="191"/>
      <c r="O142" s="191"/>
      <c r="P142" s="88">
        <f aca="true" t="shared" si="17" ref="P142:P159">SUM(C142:O142)</f>
        <v>0</v>
      </c>
      <c r="Q142" s="99"/>
      <c r="R142" s="98"/>
      <c r="S142" s="98"/>
      <c r="T142" s="98"/>
      <c r="U142" s="98"/>
      <c r="V142" s="98"/>
      <c r="W142" s="98"/>
      <c r="X142" s="98"/>
      <c r="Y142" s="98"/>
      <c r="Z142" s="98"/>
      <c r="AA142" s="98"/>
      <c r="AB142" s="98"/>
      <c r="AC142" s="98"/>
      <c r="AD142" s="98"/>
      <c r="AE142" s="98"/>
      <c r="AF142" s="98"/>
      <c r="AG142" s="98"/>
      <c r="AH142" s="98"/>
      <c r="AI142" s="98"/>
      <c r="AJ142" s="98"/>
      <c r="AK142" s="98"/>
      <c r="AL142" s="98"/>
      <c r="AM142" s="98"/>
    </row>
    <row r="143" spans="1:39" ht="13.5">
      <c r="A143" s="85" t="s">
        <v>432</v>
      </c>
      <c r="B143" s="85" t="s">
        <v>433</v>
      </c>
      <c r="C143" s="86"/>
      <c r="D143" s="86"/>
      <c r="E143" s="86"/>
      <c r="F143" s="86"/>
      <c r="G143" s="86"/>
      <c r="H143" s="86"/>
      <c r="I143" s="86"/>
      <c r="J143" s="94"/>
      <c r="K143" s="191"/>
      <c r="L143" s="191"/>
      <c r="M143" s="191"/>
      <c r="N143" s="191"/>
      <c r="O143" s="191"/>
      <c r="P143" s="88">
        <f t="shared" si="17"/>
        <v>0</v>
      </c>
      <c r="Q143" s="99"/>
      <c r="R143" s="98"/>
      <c r="S143" s="98"/>
      <c r="T143" s="98"/>
      <c r="U143" s="98"/>
      <c r="V143" s="98"/>
      <c r="W143" s="98"/>
      <c r="X143" s="98"/>
      <c r="Y143" s="98"/>
      <c r="Z143" s="98"/>
      <c r="AA143" s="98"/>
      <c r="AB143" s="98"/>
      <c r="AC143" s="98"/>
      <c r="AD143" s="98"/>
      <c r="AE143" s="98"/>
      <c r="AF143" s="98"/>
      <c r="AG143" s="98"/>
      <c r="AH143" s="98"/>
      <c r="AI143" s="98"/>
      <c r="AJ143" s="98"/>
      <c r="AK143" s="98"/>
      <c r="AL143" s="98"/>
      <c r="AM143" s="98"/>
    </row>
    <row r="144" spans="1:39" ht="13.5">
      <c r="A144" s="85" t="s">
        <v>434</v>
      </c>
      <c r="B144" s="85" t="s">
        <v>435</v>
      </c>
      <c r="C144" s="86"/>
      <c r="D144" s="86"/>
      <c r="E144" s="86"/>
      <c r="F144" s="86"/>
      <c r="G144" s="86"/>
      <c r="H144" s="86"/>
      <c r="I144" s="86"/>
      <c r="J144" s="94"/>
      <c r="K144" s="191"/>
      <c r="L144" s="191"/>
      <c r="M144" s="191"/>
      <c r="N144" s="191"/>
      <c r="O144" s="191"/>
      <c r="P144" s="88">
        <f t="shared" si="17"/>
        <v>0</v>
      </c>
      <c r="Q144" s="99"/>
      <c r="R144" s="98"/>
      <c r="S144" s="98"/>
      <c r="T144" s="98"/>
      <c r="U144" s="98"/>
      <c r="V144" s="98"/>
      <c r="W144" s="98"/>
      <c r="X144" s="98"/>
      <c r="Y144" s="98"/>
      <c r="Z144" s="98"/>
      <c r="AA144" s="98"/>
      <c r="AB144" s="98"/>
      <c r="AC144" s="98"/>
      <c r="AD144" s="98"/>
      <c r="AE144" s="98"/>
      <c r="AF144" s="98"/>
      <c r="AG144" s="98"/>
      <c r="AH144" s="98"/>
      <c r="AI144" s="98"/>
      <c r="AJ144" s="98"/>
      <c r="AK144" s="98"/>
      <c r="AL144" s="98"/>
      <c r="AM144" s="98"/>
    </row>
    <row r="145" spans="1:39" ht="13.5">
      <c r="A145" s="85" t="s">
        <v>436</v>
      </c>
      <c r="B145" s="85" t="s">
        <v>437</v>
      </c>
      <c r="C145" s="86"/>
      <c r="D145" s="86"/>
      <c r="E145" s="86"/>
      <c r="F145" s="86"/>
      <c r="G145" s="86"/>
      <c r="H145" s="86"/>
      <c r="I145" s="86"/>
      <c r="J145" s="94"/>
      <c r="K145" s="191"/>
      <c r="L145" s="191"/>
      <c r="M145" s="191"/>
      <c r="N145" s="191"/>
      <c r="O145" s="191"/>
      <c r="P145" s="88">
        <f t="shared" si="17"/>
        <v>0</v>
      </c>
      <c r="Q145" s="99"/>
      <c r="R145" s="98"/>
      <c r="S145" s="98"/>
      <c r="T145" s="98"/>
      <c r="U145" s="98"/>
      <c r="V145" s="98"/>
      <c r="W145" s="98"/>
      <c r="X145" s="98"/>
      <c r="Y145" s="98"/>
      <c r="Z145" s="98"/>
      <c r="AA145" s="98"/>
      <c r="AB145" s="98"/>
      <c r="AC145" s="98"/>
      <c r="AD145" s="98"/>
      <c r="AE145" s="98"/>
      <c r="AF145" s="98"/>
      <c r="AG145" s="98"/>
      <c r="AH145" s="98"/>
      <c r="AI145" s="98"/>
      <c r="AJ145" s="98"/>
      <c r="AK145" s="98"/>
      <c r="AL145" s="98"/>
      <c r="AM145" s="98"/>
    </row>
    <row r="146" spans="1:39" ht="13.5">
      <c r="A146" s="85" t="s">
        <v>438</v>
      </c>
      <c r="B146" s="85" t="s">
        <v>439</v>
      </c>
      <c r="C146" s="86"/>
      <c r="D146" s="86"/>
      <c r="E146" s="86"/>
      <c r="F146" s="86"/>
      <c r="G146" s="86"/>
      <c r="H146" s="86"/>
      <c r="I146" s="86"/>
      <c r="J146" s="94"/>
      <c r="K146" s="191"/>
      <c r="L146" s="191"/>
      <c r="M146" s="191"/>
      <c r="N146" s="191"/>
      <c r="O146" s="191"/>
      <c r="P146" s="88">
        <f t="shared" si="17"/>
        <v>0</v>
      </c>
      <c r="Q146" s="99"/>
      <c r="R146" s="98"/>
      <c r="S146" s="98"/>
      <c r="T146" s="98"/>
      <c r="U146" s="98"/>
      <c r="V146" s="98"/>
      <c r="W146" s="98"/>
      <c r="X146" s="98"/>
      <c r="Y146" s="98"/>
      <c r="Z146" s="98"/>
      <c r="AA146" s="98"/>
      <c r="AB146" s="98"/>
      <c r="AC146" s="98"/>
      <c r="AD146" s="98"/>
      <c r="AE146" s="98"/>
      <c r="AF146" s="98"/>
      <c r="AG146" s="98"/>
      <c r="AH146" s="98"/>
      <c r="AI146" s="98"/>
      <c r="AJ146" s="98"/>
      <c r="AK146" s="98"/>
      <c r="AL146" s="98"/>
      <c r="AM146" s="98"/>
    </row>
    <row r="147" spans="1:39" ht="13.5">
      <c r="A147" s="85" t="s">
        <v>592</v>
      </c>
      <c r="B147" s="85" t="s">
        <v>593</v>
      </c>
      <c r="C147" s="100"/>
      <c r="D147" s="94"/>
      <c r="E147" s="94"/>
      <c r="F147" s="94"/>
      <c r="G147" s="94"/>
      <c r="H147" s="94"/>
      <c r="I147" s="94"/>
      <c r="J147" s="94"/>
      <c r="K147" s="191"/>
      <c r="L147" s="191"/>
      <c r="M147" s="191"/>
      <c r="N147" s="191"/>
      <c r="O147" s="192"/>
      <c r="P147" s="88">
        <f t="shared" si="17"/>
        <v>0</v>
      </c>
      <c r="Q147" s="99"/>
      <c r="R147" s="98"/>
      <c r="S147" s="98"/>
      <c r="T147" s="98"/>
      <c r="U147" s="98"/>
      <c r="V147" s="98"/>
      <c r="W147" s="98"/>
      <c r="X147" s="98"/>
      <c r="Y147" s="98"/>
      <c r="Z147" s="98"/>
      <c r="AA147" s="98"/>
      <c r="AB147" s="98"/>
      <c r="AC147" s="98"/>
      <c r="AD147" s="98"/>
      <c r="AE147" s="98"/>
      <c r="AF147" s="98"/>
      <c r="AG147" s="98"/>
      <c r="AH147" s="98"/>
      <c r="AI147" s="98"/>
      <c r="AJ147" s="98"/>
      <c r="AK147" s="98"/>
      <c r="AL147" s="98"/>
      <c r="AM147" s="98"/>
    </row>
    <row r="148" spans="1:39" ht="13.5">
      <c r="A148" s="85" t="s">
        <v>595</v>
      </c>
      <c r="B148" s="85" t="s">
        <v>594</v>
      </c>
      <c r="C148" s="100"/>
      <c r="D148" s="94"/>
      <c r="E148" s="94"/>
      <c r="F148" s="94"/>
      <c r="G148" s="94"/>
      <c r="H148" s="94"/>
      <c r="I148" s="94"/>
      <c r="J148" s="94"/>
      <c r="K148" s="191"/>
      <c r="L148" s="191"/>
      <c r="M148" s="191"/>
      <c r="N148" s="191"/>
      <c r="O148" s="192"/>
      <c r="P148" s="88">
        <f t="shared" si="17"/>
        <v>0</v>
      </c>
      <c r="Q148" s="99"/>
      <c r="R148" s="98"/>
      <c r="S148" s="98"/>
      <c r="T148" s="98"/>
      <c r="U148" s="98"/>
      <c r="V148" s="98"/>
      <c r="W148" s="98"/>
      <c r="X148" s="98"/>
      <c r="Y148" s="98"/>
      <c r="Z148" s="98"/>
      <c r="AA148" s="98"/>
      <c r="AB148" s="98"/>
      <c r="AC148" s="98"/>
      <c r="AD148" s="98"/>
      <c r="AE148" s="98"/>
      <c r="AF148" s="98"/>
      <c r="AG148" s="98"/>
      <c r="AH148" s="98"/>
      <c r="AI148" s="98"/>
      <c r="AJ148" s="98"/>
      <c r="AK148" s="98"/>
      <c r="AL148" s="98"/>
      <c r="AM148" s="98"/>
    </row>
    <row r="149" spans="1:39" ht="13.5">
      <c r="A149" s="85" t="s">
        <v>596</v>
      </c>
      <c r="B149" s="85" t="s">
        <v>597</v>
      </c>
      <c r="C149" s="100"/>
      <c r="D149" s="94"/>
      <c r="E149" s="94"/>
      <c r="F149" s="94"/>
      <c r="G149" s="94"/>
      <c r="H149" s="94"/>
      <c r="I149" s="94"/>
      <c r="J149" s="94"/>
      <c r="K149" s="191"/>
      <c r="L149" s="191"/>
      <c r="M149" s="191"/>
      <c r="N149" s="191"/>
      <c r="O149" s="192"/>
      <c r="P149" s="88">
        <f t="shared" si="17"/>
        <v>0</v>
      </c>
      <c r="Q149" s="99"/>
      <c r="R149" s="98"/>
      <c r="S149" s="98"/>
      <c r="T149" s="98"/>
      <c r="U149" s="98"/>
      <c r="V149" s="98"/>
      <c r="W149" s="98"/>
      <c r="X149" s="98"/>
      <c r="Y149" s="98"/>
      <c r="Z149" s="98"/>
      <c r="AA149" s="98"/>
      <c r="AB149" s="98"/>
      <c r="AC149" s="98"/>
      <c r="AD149" s="98"/>
      <c r="AE149" s="98"/>
      <c r="AF149" s="98"/>
      <c r="AG149" s="98"/>
      <c r="AH149" s="98"/>
      <c r="AI149" s="98"/>
      <c r="AJ149" s="98"/>
      <c r="AK149" s="98"/>
      <c r="AL149" s="98"/>
      <c r="AM149" s="98"/>
    </row>
    <row r="150" spans="1:39" ht="13.5">
      <c r="A150" s="85" t="s">
        <v>440</v>
      </c>
      <c r="B150" s="85" t="s">
        <v>441</v>
      </c>
      <c r="C150" s="86"/>
      <c r="D150" s="86"/>
      <c r="E150" s="86"/>
      <c r="F150" s="86"/>
      <c r="G150" s="86"/>
      <c r="H150" s="86"/>
      <c r="I150" s="86"/>
      <c r="J150" s="94"/>
      <c r="K150" s="191"/>
      <c r="L150" s="191"/>
      <c r="M150" s="191"/>
      <c r="N150" s="191"/>
      <c r="O150" s="191"/>
      <c r="P150" s="88">
        <f t="shared" si="17"/>
        <v>0</v>
      </c>
      <c r="Q150" s="99"/>
      <c r="R150" s="98"/>
      <c r="S150" s="98"/>
      <c r="T150" s="98"/>
      <c r="U150" s="98"/>
      <c r="V150" s="98"/>
      <c r="W150" s="98"/>
      <c r="X150" s="98"/>
      <c r="Y150" s="98"/>
      <c r="Z150" s="98"/>
      <c r="AA150" s="98"/>
      <c r="AB150" s="98"/>
      <c r="AC150" s="98"/>
      <c r="AD150" s="98"/>
      <c r="AE150" s="98"/>
      <c r="AF150" s="98"/>
      <c r="AG150" s="98"/>
      <c r="AH150" s="98"/>
      <c r="AI150" s="98"/>
      <c r="AJ150" s="98"/>
      <c r="AK150" s="98"/>
      <c r="AL150" s="98"/>
      <c r="AM150" s="98"/>
    </row>
    <row r="151" spans="1:39" ht="13.5">
      <c r="A151" s="85" t="s">
        <v>442</v>
      </c>
      <c r="B151" s="85" t="s">
        <v>443</v>
      </c>
      <c r="C151" s="86"/>
      <c r="D151" s="86"/>
      <c r="E151" s="86"/>
      <c r="F151" s="86"/>
      <c r="G151" s="86"/>
      <c r="H151" s="86"/>
      <c r="I151" s="86"/>
      <c r="J151" s="94"/>
      <c r="K151" s="191"/>
      <c r="L151" s="87"/>
      <c r="M151" s="191"/>
      <c r="N151" s="191"/>
      <c r="O151" s="191"/>
      <c r="P151" s="88">
        <f t="shared" si="17"/>
        <v>0</v>
      </c>
      <c r="Q151" s="99"/>
      <c r="R151" s="98"/>
      <c r="S151" s="98"/>
      <c r="T151" s="98"/>
      <c r="U151" s="98"/>
      <c r="V151" s="98"/>
      <c r="W151" s="98"/>
      <c r="X151" s="98"/>
      <c r="Y151" s="98"/>
      <c r="Z151" s="98"/>
      <c r="AA151" s="98"/>
      <c r="AB151" s="98"/>
      <c r="AC151" s="98"/>
      <c r="AD151" s="98"/>
      <c r="AE151" s="98"/>
      <c r="AF151" s="98"/>
      <c r="AG151" s="98"/>
      <c r="AH151" s="98"/>
      <c r="AI151" s="98"/>
      <c r="AJ151" s="98"/>
      <c r="AK151" s="98"/>
      <c r="AL151" s="98"/>
      <c r="AM151" s="98"/>
    </row>
    <row r="152" spans="1:39" ht="13.5">
      <c r="A152" s="85" t="s">
        <v>174</v>
      </c>
      <c r="B152" s="85" t="s">
        <v>175</v>
      </c>
      <c r="C152" s="86"/>
      <c r="D152" s="231"/>
      <c r="E152" s="231"/>
      <c r="F152" s="231"/>
      <c r="G152" s="231"/>
      <c r="H152" s="231"/>
      <c r="I152" s="231"/>
      <c r="J152" s="94"/>
      <c r="K152" s="191"/>
      <c r="L152" s="191"/>
      <c r="M152" s="87"/>
      <c r="N152" s="191"/>
      <c r="O152" s="191"/>
      <c r="P152" s="88">
        <f t="shared" si="17"/>
        <v>0</v>
      </c>
      <c r="Q152" s="99"/>
      <c r="R152" s="98"/>
      <c r="S152" s="98"/>
      <c r="T152" s="98"/>
      <c r="U152" s="98"/>
      <c r="V152" s="98"/>
      <c r="W152" s="98"/>
      <c r="X152" s="98"/>
      <c r="Y152" s="98"/>
      <c r="Z152" s="98"/>
      <c r="AA152" s="98"/>
      <c r="AB152" s="98"/>
      <c r="AC152" s="98"/>
      <c r="AD152" s="98"/>
      <c r="AE152" s="98"/>
      <c r="AF152" s="98"/>
      <c r="AG152" s="98"/>
      <c r="AH152" s="98"/>
      <c r="AI152" s="98"/>
      <c r="AJ152" s="98"/>
      <c r="AK152" s="98"/>
      <c r="AL152" s="98"/>
      <c r="AM152" s="98"/>
    </row>
    <row r="153" spans="1:39" ht="13.5">
      <c r="A153" s="85" t="s">
        <v>174</v>
      </c>
      <c r="B153" s="85" t="s">
        <v>676</v>
      </c>
      <c r="C153" s="86"/>
      <c r="D153" s="231"/>
      <c r="E153" s="231"/>
      <c r="F153" s="231"/>
      <c r="G153" s="231"/>
      <c r="H153" s="231"/>
      <c r="I153" s="231"/>
      <c r="J153" s="94"/>
      <c r="K153" s="191"/>
      <c r="L153" s="191"/>
      <c r="M153" s="191"/>
      <c r="N153" s="87"/>
      <c r="O153" s="191"/>
      <c r="P153" s="88">
        <f t="shared" si="17"/>
        <v>0</v>
      </c>
      <c r="Q153" s="99"/>
      <c r="R153" s="98"/>
      <c r="S153" s="98"/>
      <c r="T153" s="98"/>
      <c r="U153" s="98"/>
      <c r="V153" s="98"/>
      <c r="W153" s="98"/>
      <c r="X153" s="98"/>
      <c r="Y153" s="98"/>
      <c r="Z153" s="98"/>
      <c r="AA153" s="98"/>
      <c r="AB153" s="98"/>
      <c r="AC153" s="98"/>
      <c r="AD153" s="98"/>
      <c r="AE153" s="98"/>
      <c r="AF153" s="98"/>
      <c r="AG153" s="98"/>
      <c r="AH153" s="98"/>
      <c r="AI153" s="98"/>
      <c r="AJ153" s="98"/>
      <c r="AK153" s="98"/>
      <c r="AL153" s="98"/>
      <c r="AM153" s="98"/>
    </row>
    <row r="154" spans="1:39" ht="13.5">
      <c r="A154" s="85" t="s">
        <v>444</v>
      </c>
      <c r="B154" s="85" t="s">
        <v>445</v>
      </c>
      <c r="C154" s="86"/>
      <c r="D154" s="86"/>
      <c r="E154" s="86"/>
      <c r="F154" s="86"/>
      <c r="G154" s="86"/>
      <c r="H154" s="86"/>
      <c r="I154" s="86"/>
      <c r="J154" s="94"/>
      <c r="K154" s="191"/>
      <c r="L154" s="191"/>
      <c r="M154" s="191"/>
      <c r="N154" s="191"/>
      <c r="O154" s="191"/>
      <c r="P154" s="88">
        <f t="shared" si="17"/>
        <v>0</v>
      </c>
      <c r="Q154" s="99"/>
      <c r="R154" s="98"/>
      <c r="S154" s="98"/>
      <c r="T154" s="98"/>
      <c r="U154" s="98"/>
      <c r="V154" s="98"/>
      <c r="W154" s="98"/>
      <c r="X154" s="98"/>
      <c r="Y154" s="98"/>
      <c r="Z154" s="98"/>
      <c r="AA154" s="98"/>
      <c r="AB154" s="98"/>
      <c r="AC154" s="98"/>
      <c r="AD154" s="98"/>
      <c r="AE154" s="98"/>
      <c r="AF154" s="98"/>
      <c r="AG154" s="98"/>
      <c r="AH154" s="98"/>
      <c r="AI154" s="98"/>
      <c r="AJ154" s="98"/>
      <c r="AK154" s="98"/>
      <c r="AL154" s="98"/>
      <c r="AM154" s="98"/>
    </row>
    <row r="155" spans="1:39" ht="13.5">
      <c r="A155" s="85" t="s">
        <v>446</v>
      </c>
      <c r="B155" s="85" t="s">
        <v>447</v>
      </c>
      <c r="C155" s="86"/>
      <c r="D155" s="86"/>
      <c r="E155" s="86"/>
      <c r="F155" s="86"/>
      <c r="G155" s="86"/>
      <c r="H155" s="86"/>
      <c r="I155" s="86"/>
      <c r="J155" s="94"/>
      <c r="K155" s="191"/>
      <c r="L155" s="192"/>
      <c r="M155" s="191"/>
      <c r="N155" s="191"/>
      <c r="O155" s="191"/>
      <c r="P155" s="88">
        <f t="shared" si="17"/>
        <v>0</v>
      </c>
      <c r="Q155" s="99"/>
      <c r="R155" s="98"/>
      <c r="S155" s="98"/>
      <c r="T155" s="98"/>
      <c r="U155" s="98"/>
      <c r="V155" s="98"/>
      <c r="W155" s="98"/>
      <c r="X155" s="98"/>
      <c r="Y155" s="98"/>
      <c r="Z155" s="98"/>
      <c r="AA155" s="98"/>
      <c r="AB155" s="98"/>
      <c r="AC155" s="98"/>
      <c r="AD155" s="98"/>
      <c r="AE155" s="98"/>
      <c r="AF155" s="98"/>
      <c r="AG155" s="98"/>
      <c r="AH155" s="98"/>
      <c r="AI155" s="98"/>
      <c r="AJ155" s="98"/>
      <c r="AK155" s="98"/>
      <c r="AL155" s="98"/>
      <c r="AM155" s="98"/>
    </row>
    <row r="156" spans="1:39" ht="13.5">
      <c r="A156" s="85" t="s">
        <v>448</v>
      </c>
      <c r="B156" s="85" t="s">
        <v>449</v>
      </c>
      <c r="C156" s="86"/>
      <c r="D156" s="86"/>
      <c r="E156" s="86"/>
      <c r="F156" s="86"/>
      <c r="G156" s="86"/>
      <c r="H156" s="86"/>
      <c r="I156" s="86"/>
      <c r="J156" s="94"/>
      <c r="K156" s="191"/>
      <c r="L156" s="192"/>
      <c r="M156" s="191"/>
      <c r="N156" s="191"/>
      <c r="O156" s="191"/>
      <c r="P156" s="88">
        <f t="shared" si="17"/>
        <v>0</v>
      </c>
      <c r="Q156" s="99"/>
      <c r="R156" s="98"/>
      <c r="S156" s="98"/>
      <c r="T156" s="98"/>
      <c r="U156" s="98"/>
      <c r="V156" s="98"/>
      <c r="W156" s="98"/>
      <c r="X156" s="98"/>
      <c r="Y156" s="98"/>
      <c r="Z156" s="98"/>
      <c r="AA156" s="98"/>
      <c r="AB156" s="98"/>
      <c r="AC156" s="98"/>
      <c r="AD156" s="98"/>
      <c r="AE156" s="98"/>
      <c r="AF156" s="98"/>
      <c r="AG156" s="98"/>
      <c r="AH156" s="98"/>
      <c r="AI156" s="98"/>
      <c r="AJ156" s="98"/>
      <c r="AK156" s="98"/>
      <c r="AL156" s="98"/>
      <c r="AM156" s="98"/>
    </row>
    <row r="157" spans="1:39" ht="13.5">
      <c r="A157" s="85" t="s">
        <v>450</v>
      </c>
      <c r="B157" s="85" t="s">
        <v>265</v>
      </c>
      <c r="C157" s="86"/>
      <c r="D157" s="86"/>
      <c r="E157" s="86"/>
      <c r="F157" s="86"/>
      <c r="G157" s="86"/>
      <c r="H157" s="86"/>
      <c r="I157" s="86"/>
      <c r="J157" s="94"/>
      <c r="K157" s="191"/>
      <c r="L157" s="192"/>
      <c r="M157" s="191"/>
      <c r="N157" s="191"/>
      <c r="O157" s="191"/>
      <c r="P157" s="88">
        <f t="shared" si="17"/>
        <v>0</v>
      </c>
      <c r="Q157" s="99"/>
      <c r="R157" s="98"/>
      <c r="S157" s="98"/>
      <c r="T157" s="98"/>
      <c r="U157" s="98"/>
      <c r="V157" s="98"/>
      <c r="W157" s="98"/>
      <c r="X157" s="98"/>
      <c r="Y157" s="98"/>
      <c r="Z157" s="98"/>
      <c r="AA157" s="98"/>
      <c r="AB157" s="98"/>
      <c r="AC157" s="98"/>
      <c r="AD157" s="98"/>
      <c r="AE157" s="98"/>
      <c r="AF157" s="98"/>
      <c r="AG157" s="98"/>
      <c r="AH157" s="98"/>
      <c r="AI157" s="98"/>
      <c r="AJ157" s="98"/>
      <c r="AK157" s="98"/>
      <c r="AL157" s="98"/>
      <c r="AM157" s="98"/>
    </row>
    <row r="158" spans="1:39" ht="13.5">
      <c r="A158" s="85" t="s">
        <v>451</v>
      </c>
      <c r="B158" s="85" t="s">
        <v>452</v>
      </c>
      <c r="C158" s="188"/>
      <c r="D158" s="189"/>
      <c r="E158" s="189"/>
      <c r="F158" s="189"/>
      <c r="G158" s="189"/>
      <c r="H158" s="189"/>
      <c r="I158" s="189"/>
      <c r="J158" s="189"/>
      <c r="K158" s="87"/>
      <c r="L158" s="191"/>
      <c r="M158" s="191"/>
      <c r="N158" s="191"/>
      <c r="O158" s="191"/>
      <c r="P158" s="88">
        <f t="shared" si="17"/>
        <v>0</v>
      </c>
      <c r="Q158" s="99"/>
      <c r="R158" s="98"/>
      <c r="S158" s="98"/>
      <c r="T158" s="98"/>
      <c r="U158" s="98"/>
      <c r="V158" s="98"/>
      <c r="W158" s="98"/>
      <c r="X158" s="98"/>
      <c r="Y158" s="98"/>
      <c r="Z158" s="98"/>
      <c r="AA158" s="98"/>
      <c r="AB158" s="98"/>
      <c r="AC158" s="98"/>
      <c r="AD158" s="98"/>
      <c r="AE158" s="98"/>
      <c r="AF158" s="98"/>
      <c r="AG158" s="98"/>
      <c r="AH158" s="98"/>
      <c r="AI158" s="98"/>
      <c r="AJ158" s="98"/>
      <c r="AK158" s="98"/>
      <c r="AL158" s="98"/>
      <c r="AM158" s="98"/>
    </row>
    <row r="159" spans="1:39" ht="13.5">
      <c r="A159" s="93"/>
      <c r="B159" s="93" t="s">
        <v>679</v>
      </c>
      <c r="C159" s="88">
        <f>SUM(C142:C158)</f>
        <v>0</v>
      </c>
      <c r="D159" s="88">
        <f aca="true" t="shared" si="18" ref="D159:O159">SUM(D142:D158)</f>
        <v>0</v>
      </c>
      <c r="E159" s="88">
        <f t="shared" si="18"/>
        <v>0</v>
      </c>
      <c r="F159" s="88">
        <f t="shared" si="18"/>
        <v>0</v>
      </c>
      <c r="G159" s="88">
        <f t="shared" si="18"/>
        <v>0</v>
      </c>
      <c r="H159" s="88">
        <f t="shared" si="18"/>
        <v>0</v>
      </c>
      <c r="I159" s="88">
        <f t="shared" si="18"/>
        <v>0</v>
      </c>
      <c r="J159" s="88">
        <f t="shared" si="18"/>
        <v>0</v>
      </c>
      <c r="K159" s="88">
        <f t="shared" si="18"/>
        <v>0</v>
      </c>
      <c r="L159" s="88">
        <f t="shared" si="18"/>
        <v>0</v>
      </c>
      <c r="M159" s="88">
        <f t="shared" si="18"/>
        <v>0</v>
      </c>
      <c r="N159" s="88">
        <f t="shared" si="18"/>
        <v>0</v>
      </c>
      <c r="O159" s="88">
        <f t="shared" si="18"/>
        <v>0</v>
      </c>
      <c r="P159" s="88">
        <f t="shared" si="17"/>
        <v>0</v>
      </c>
      <c r="Q159" s="99"/>
      <c r="R159" s="98"/>
      <c r="S159" s="98"/>
      <c r="T159" s="98"/>
      <c r="U159" s="98"/>
      <c r="V159" s="98"/>
      <c r="W159" s="98"/>
      <c r="X159" s="98"/>
      <c r="Y159" s="98"/>
      <c r="Z159" s="98"/>
      <c r="AA159" s="98"/>
      <c r="AB159" s="98"/>
      <c r="AC159" s="98"/>
      <c r="AD159" s="98"/>
      <c r="AE159" s="98"/>
      <c r="AF159" s="98"/>
      <c r="AG159" s="98"/>
      <c r="AH159" s="98"/>
      <c r="AI159" s="98"/>
      <c r="AJ159" s="98"/>
      <c r="AK159" s="98"/>
      <c r="AL159" s="98"/>
      <c r="AM159" s="98"/>
    </row>
    <row r="160" spans="1:39" ht="13.5">
      <c r="A160" s="81"/>
      <c r="B160" s="81" t="s">
        <v>453</v>
      </c>
      <c r="C160" s="100"/>
      <c r="D160" s="94"/>
      <c r="E160" s="94"/>
      <c r="F160" s="94"/>
      <c r="G160" s="94"/>
      <c r="H160" s="94"/>
      <c r="I160" s="94"/>
      <c r="J160" s="94"/>
      <c r="K160" s="95"/>
      <c r="L160" s="196"/>
      <c r="M160" s="196"/>
      <c r="N160" s="196"/>
      <c r="O160" s="196"/>
      <c r="P160" s="100"/>
      <c r="Q160" s="101"/>
      <c r="R160" s="98"/>
      <c r="S160" s="98"/>
      <c r="T160" s="98"/>
      <c r="U160" s="98"/>
      <c r="V160" s="98"/>
      <c r="W160" s="98"/>
      <c r="X160" s="98"/>
      <c r="Y160" s="98"/>
      <c r="Z160" s="98"/>
      <c r="AA160" s="98"/>
      <c r="AB160" s="98"/>
      <c r="AC160" s="98"/>
      <c r="AD160" s="98"/>
      <c r="AE160" s="98"/>
      <c r="AF160" s="98"/>
      <c r="AG160" s="98"/>
      <c r="AH160" s="98"/>
      <c r="AI160" s="98"/>
      <c r="AJ160" s="98"/>
      <c r="AK160" s="98"/>
      <c r="AL160" s="98"/>
      <c r="AM160" s="98"/>
    </row>
    <row r="161" spans="1:39" ht="13.5">
      <c r="A161" s="85" t="s">
        <v>454</v>
      </c>
      <c r="B161" s="85" t="s">
        <v>455</v>
      </c>
      <c r="C161" s="86"/>
      <c r="D161" s="86"/>
      <c r="E161" s="86"/>
      <c r="F161" s="86"/>
      <c r="G161" s="86"/>
      <c r="H161" s="86"/>
      <c r="I161" s="86"/>
      <c r="J161" s="94"/>
      <c r="K161" s="191"/>
      <c r="L161" s="191"/>
      <c r="M161" s="191"/>
      <c r="N161" s="191"/>
      <c r="O161" s="191"/>
      <c r="P161" s="88">
        <f>SUM(C161:O161)</f>
        <v>0</v>
      </c>
      <c r="Q161" s="99"/>
      <c r="R161" s="98"/>
      <c r="S161" s="98"/>
      <c r="T161" s="98"/>
      <c r="U161" s="98"/>
      <c r="V161" s="98"/>
      <c r="W161" s="98"/>
      <c r="X161" s="98"/>
      <c r="Y161" s="98"/>
      <c r="Z161" s="98"/>
      <c r="AA161" s="98"/>
      <c r="AB161" s="98"/>
      <c r="AC161" s="98"/>
      <c r="AD161" s="98"/>
      <c r="AE161" s="98"/>
      <c r="AF161" s="98"/>
      <c r="AG161" s="98"/>
      <c r="AH161" s="98"/>
      <c r="AI161" s="98"/>
      <c r="AJ161" s="98"/>
      <c r="AK161" s="98"/>
      <c r="AL161" s="98"/>
      <c r="AM161" s="98"/>
    </row>
    <row r="162" spans="1:39" ht="13.5">
      <c r="A162" s="85" t="s">
        <v>456</v>
      </c>
      <c r="B162" s="85" t="s">
        <v>457</v>
      </c>
      <c r="C162" s="86"/>
      <c r="D162" s="86"/>
      <c r="E162" s="86"/>
      <c r="F162" s="86"/>
      <c r="G162" s="86"/>
      <c r="H162" s="86"/>
      <c r="I162" s="86"/>
      <c r="J162" s="94"/>
      <c r="K162" s="191"/>
      <c r="L162" s="191"/>
      <c r="M162" s="191"/>
      <c r="N162" s="191"/>
      <c r="O162" s="191"/>
      <c r="P162" s="88">
        <f>SUM(C162:O162)</f>
        <v>0</v>
      </c>
      <c r="Q162" s="99"/>
      <c r="R162" s="98"/>
      <c r="S162" s="98"/>
      <c r="T162" s="98"/>
      <c r="U162" s="98"/>
      <c r="V162" s="98"/>
      <c r="W162" s="98"/>
      <c r="X162" s="98"/>
      <c r="Y162" s="98"/>
      <c r="Z162" s="98"/>
      <c r="AA162" s="98"/>
      <c r="AB162" s="98"/>
      <c r="AC162" s="98"/>
      <c r="AD162" s="98"/>
      <c r="AE162" s="98"/>
      <c r="AF162" s="98"/>
      <c r="AG162" s="98"/>
      <c r="AH162" s="98"/>
      <c r="AI162" s="98"/>
      <c r="AJ162" s="98"/>
      <c r="AK162" s="98"/>
      <c r="AL162" s="98"/>
      <c r="AM162" s="98"/>
    </row>
    <row r="163" spans="1:39" ht="13.5">
      <c r="A163" s="85" t="s">
        <v>458</v>
      </c>
      <c r="B163" s="85" t="s">
        <v>459</v>
      </c>
      <c r="C163" s="86"/>
      <c r="D163" s="86"/>
      <c r="E163" s="86"/>
      <c r="F163" s="86"/>
      <c r="G163" s="86"/>
      <c r="H163" s="86"/>
      <c r="I163" s="86"/>
      <c r="J163" s="94"/>
      <c r="K163" s="191"/>
      <c r="L163" s="191"/>
      <c r="M163" s="191"/>
      <c r="N163" s="191"/>
      <c r="O163" s="191"/>
      <c r="P163" s="88">
        <f>SUM(C163:O163)</f>
        <v>0</v>
      </c>
      <c r="Q163" s="99"/>
      <c r="R163" s="98"/>
      <c r="S163" s="98"/>
      <c r="T163" s="98"/>
      <c r="U163" s="98"/>
      <c r="V163" s="98"/>
      <c r="W163" s="98"/>
      <c r="X163" s="98"/>
      <c r="Y163" s="98"/>
      <c r="Z163" s="98"/>
      <c r="AA163" s="98"/>
      <c r="AB163" s="98"/>
      <c r="AC163" s="98"/>
      <c r="AD163" s="98"/>
      <c r="AE163" s="98"/>
      <c r="AF163" s="98"/>
      <c r="AG163" s="98"/>
      <c r="AH163" s="98"/>
      <c r="AI163" s="98"/>
      <c r="AJ163" s="98"/>
      <c r="AK163" s="98"/>
      <c r="AL163" s="98"/>
      <c r="AM163" s="98"/>
    </row>
    <row r="164" spans="1:39" ht="13.5">
      <c r="A164" s="85" t="s">
        <v>460</v>
      </c>
      <c r="B164" s="85" t="s">
        <v>461</v>
      </c>
      <c r="C164" s="86"/>
      <c r="D164" s="86"/>
      <c r="E164" s="86"/>
      <c r="F164" s="86"/>
      <c r="G164" s="86"/>
      <c r="H164" s="86"/>
      <c r="I164" s="86"/>
      <c r="J164" s="94"/>
      <c r="K164" s="191"/>
      <c r="L164" s="191"/>
      <c r="M164" s="191"/>
      <c r="N164" s="191"/>
      <c r="O164" s="191"/>
      <c r="P164" s="88">
        <f>SUM(C164:O164)</f>
        <v>0</v>
      </c>
      <c r="Q164" s="99"/>
      <c r="R164" s="98"/>
      <c r="S164" s="98"/>
      <c r="T164" s="98"/>
      <c r="U164" s="98"/>
      <c r="V164" s="98"/>
      <c r="W164" s="98"/>
      <c r="X164" s="98"/>
      <c r="Y164" s="98"/>
      <c r="Z164" s="98"/>
      <c r="AA164" s="98"/>
      <c r="AB164" s="98"/>
      <c r="AC164" s="98"/>
      <c r="AD164" s="98"/>
      <c r="AE164" s="98"/>
      <c r="AF164" s="98"/>
      <c r="AG164" s="98"/>
      <c r="AH164" s="98"/>
      <c r="AI164" s="98"/>
      <c r="AJ164" s="98"/>
      <c r="AK164" s="98"/>
      <c r="AL164" s="98"/>
      <c r="AM164" s="98"/>
    </row>
    <row r="165" spans="1:39" ht="13.5">
      <c r="A165" s="93"/>
      <c r="B165" s="93" t="s">
        <v>680</v>
      </c>
      <c r="C165" s="88">
        <f>SUM(C161:C164)</f>
        <v>0</v>
      </c>
      <c r="D165" s="88">
        <f aca="true" t="shared" si="19" ref="D165:O165">SUM(D161:D164)</f>
        <v>0</v>
      </c>
      <c r="E165" s="88">
        <f t="shared" si="19"/>
        <v>0</v>
      </c>
      <c r="F165" s="88">
        <f t="shared" si="19"/>
        <v>0</v>
      </c>
      <c r="G165" s="88">
        <f t="shared" si="19"/>
        <v>0</v>
      </c>
      <c r="H165" s="88">
        <f t="shared" si="19"/>
        <v>0</v>
      </c>
      <c r="I165" s="88">
        <f t="shared" si="19"/>
        <v>0</v>
      </c>
      <c r="J165" s="88">
        <f t="shared" si="19"/>
        <v>0</v>
      </c>
      <c r="K165" s="88">
        <f t="shared" si="19"/>
        <v>0</v>
      </c>
      <c r="L165" s="88">
        <f t="shared" si="19"/>
        <v>0</v>
      </c>
      <c r="M165" s="88">
        <f t="shared" si="19"/>
        <v>0</v>
      </c>
      <c r="N165" s="88">
        <f t="shared" si="19"/>
        <v>0</v>
      </c>
      <c r="O165" s="88">
        <f t="shared" si="19"/>
        <v>0</v>
      </c>
      <c r="P165" s="88">
        <f>SUM(C165:O165)</f>
        <v>0</v>
      </c>
      <c r="Q165" s="99"/>
      <c r="R165" s="98"/>
      <c r="S165" s="98"/>
      <c r="T165" s="98"/>
      <c r="U165" s="98"/>
      <c r="V165" s="98"/>
      <c r="W165" s="98"/>
      <c r="X165" s="98"/>
      <c r="Y165" s="98"/>
      <c r="Z165" s="98"/>
      <c r="AA165" s="98"/>
      <c r="AB165" s="98"/>
      <c r="AC165" s="98"/>
      <c r="AD165" s="98"/>
      <c r="AE165" s="98"/>
      <c r="AF165" s="98"/>
      <c r="AG165" s="98"/>
      <c r="AH165" s="98"/>
      <c r="AI165" s="98"/>
      <c r="AJ165" s="98"/>
      <c r="AK165" s="98"/>
      <c r="AL165" s="98"/>
      <c r="AM165" s="98"/>
    </row>
    <row r="166" spans="1:39" ht="13.5">
      <c r="A166" s="80"/>
      <c r="B166" s="80"/>
      <c r="C166" s="102"/>
      <c r="D166" s="82"/>
      <c r="E166" s="82"/>
      <c r="F166" s="82"/>
      <c r="G166" s="82"/>
      <c r="H166" s="82"/>
      <c r="I166" s="82"/>
      <c r="J166" s="82"/>
      <c r="K166" s="83"/>
      <c r="L166" s="83"/>
      <c r="M166" s="83"/>
      <c r="N166" s="83"/>
      <c r="O166" s="83"/>
      <c r="P166" s="102"/>
      <c r="Q166" s="99"/>
      <c r="R166" s="98"/>
      <c r="S166" s="98"/>
      <c r="T166" s="98"/>
      <c r="U166" s="98"/>
      <c r="V166" s="98"/>
      <c r="W166" s="98"/>
      <c r="X166" s="98"/>
      <c r="Y166" s="98"/>
      <c r="Z166" s="98"/>
      <c r="AA166" s="98"/>
      <c r="AB166" s="98"/>
      <c r="AC166" s="98"/>
      <c r="AD166" s="98"/>
      <c r="AE166" s="98"/>
      <c r="AF166" s="98"/>
      <c r="AG166" s="98"/>
      <c r="AH166" s="98"/>
      <c r="AI166" s="98"/>
      <c r="AJ166" s="98"/>
      <c r="AK166" s="98"/>
      <c r="AL166" s="98"/>
      <c r="AM166" s="98"/>
    </row>
    <row r="167" spans="1:39" ht="13.5">
      <c r="A167" s="93"/>
      <c r="B167" s="103" t="s">
        <v>626</v>
      </c>
      <c r="C167" s="104">
        <f aca="true" t="shared" si="20" ref="C167:O167">SUM(C116:C165)-C127-C134-C159-C165</f>
        <v>0</v>
      </c>
      <c r="D167" s="104">
        <f t="shared" si="20"/>
        <v>0</v>
      </c>
      <c r="E167" s="104">
        <f t="shared" si="20"/>
        <v>0</v>
      </c>
      <c r="F167" s="104">
        <f t="shared" si="20"/>
        <v>0</v>
      </c>
      <c r="G167" s="104">
        <f t="shared" si="20"/>
        <v>0</v>
      </c>
      <c r="H167" s="104">
        <f t="shared" si="20"/>
        <v>0</v>
      </c>
      <c r="I167" s="104">
        <f t="shared" si="20"/>
        <v>0</v>
      </c>
      <c r="J167" s="104">
        <f t="shared" si="20"/>
        <v>0</v>
      </c>
      <c r="K167" s="104">
        <f t="shared" si="20"/>
        <v>0</v>
      </c>
      <c r="L167" s="104">
        <f t="shared" si="20"/>
        <v>0</v>
      </c>
      <c r="M167" s="104">
        <f t="shared" si="20"/>
        <v>0</v>
      </c>
      <c r="N167" s="104">
        <f t="shared" si="20"/>
        <v>0</v>
      </c>
      <c r="O167" s="104">
        <f t="shared" si="20"/>
        <v>0</v>
      </c>
      <c r="P167" s="104">
        <f>SUM(P116:P165)-P127-P134-P159-P165</f>
        <v>0</v>
      </c>
      <c r="Q167" s="99"/>
      <c r="R167" s="98"/>
      <c r="S167" s="98"/>
      <c r="T167" s="98"/>
      <c r="U167" s="98"/>
      <c r="V167" s="98"/>
      <c r="W167" s="98"/>
      <c r="X167" s="98"/>
      <c r="Y167" s="98"/>
      <c r="Z167" s="98"/>
      <c r="AA167" s="98"/>
      <c r="AB167" s="98"/>
      <c r="AC167" s="98"/>
      <c r="AD167" s="98"/>
      <c r="AE167" s="98"/>
      <c r="AF167" s="98"/>
      <c r="AG167" s="98"/>
      <c r="AH167" s="98"/>
      <c r="AI167" s="98"/>
      <c r="AJ167" s="98"/>
      <c r="AK167" s="98"/>
      <c r="AL167" s="98"/>
      <c r="AM167" s="98"/>
    </row>
    <row r="168" spans="1:39" ht="13.5">
      <c r="A168" s="105"/>
      <c r="B168" s="105"/>
      <c r="C168" s="106"/>
      <c r="D168" s="107"/>
      <c r="E168" s="107"/>
      <c r="F168" s="107"/>
      <c r="G168" s="107"/>
      <c r="H168" s="107"/>
      <c r="I168" s="107"/>
      <c r="J168" s="107"/>
      <c r="K168" s="108"/>
      <c r="L168" s="108"/>
      <c r="M168" s="108"/>
      <c r="N168" s="108"/>
      <c r="O168" s="108"/>
      <c r="P168" s="106"/>
      <c r="Q168" s="99"/>
      <c r="R168" s="98"/>
      <c r="S168" s="98"/>
      <c r="T168" s="98"/>
      <c r="U168" s="98"/>
      <c r="V168" s="98"/>
      <c r="W168" s="98"/>
      <c r="X168" s="98"/>
      <c r="Y168" s="98"/>
      <c r="Z168" s="98"/>
      <c r="AA168" s="98"/>
      <c r="AB168" s="98"/>
      <c r="AC168" s="98"/>
      <c r="AD168" s="98"/>
      <c r="AE168" s="98"/>
      <c r="AF168" s="98"/>
      <c r="AG168" s="98"/>
      <c r="AH168" s="98"/>
      <c r="AI168" s="98"/>
      <c r="AJ168" s="98"/>
      <c r="AK168" s="98"/>
      <c r="AL168" s="98"/>
      <c r="AM168" s="98"/>
    </row>
    <row r="169" spans="1:39" ht="13.5">
      <c r="A169" s="105"/>
      <c r="B169" s="81" t="s">
        <v>462</v>
      </c>
      <c r="C169" s="106"/>
      <c r="D169" s="107"/>
      <c r="E169" s="107"/>
      <c r="F169" s="107"/>
      <c r="G169" s="107"/>
      <c r="H169" s="107"/>
      <c r="I169" s="107"/>
      <c r="J169" s="107"/>
      <c r="K169" s="108"/>
      <c r="L169" s="108"/>
      <c r="M169" s="108"/>
      <c r="N169" s="108"/>
      <c r="O169" s="108"/>
      <c r="P169" s="106"/>
      <c r="Q169" s="99"/>
      <c r="R169" s="98"/>
      <c r="S169" s="98"/>
      <c r="T169" s="98"/>
      <c r="U169" s="98"/>
      <c r="V169" s="98"/>
      <c r="W169" s="98"/>
      <c r="X169" s="98"/>
      <c r="Y169" s="98"/>
      <c r="Z169" s="98"/>
      <c r="AA169" s="98"/>
      <c r="AB169" s="98"/>
      <c r="AC169" s="98"/>
      <c r="AD169" s="98"/>
      <c r="AE169" s="98"/>
      <c r="AF169" s="98"/>
      <c r="AG169" s="98"/>
      <c r="AH169" s="98"/>
      <c r="AI169" s="98"/>
      <c r="AJ169" s="98"/>
      <c r="AK169" s="98"/>
      <c r="AL169" s="98"/>
      <c r="AM169" s="98"/>
    </row>
    <row r="170" spans="1:39" ht="13.5">
      <c r="A170" s="105"/>
      <c r="B170" s="105"/>
      <c r="C170" s="106"/>
      <c r="D170" s="107"/>
      <c r="E170" s="107"/>
      <c r="F170" s="107"/>
      <c r="G170" s="107"/>
      <c r="H170" s="107"/>
      <c r="I170" s="107"/>
      <c r="J170" s="107"/>
      <c r="K170" s="108"/>
      <c r="L170" s="108"/>
      <c r="M170" s="108"/>
      <c r="N170" s="108"/>
      <c r="O170" s="108"/>
      <c r="P170" s="106"/>
      <c r="Q170" s="99"/>
      <c r="R170" s="98"/>
      <c r="S170" s="98"/>
      <c r="T170" s="98"/>
      <c r="U170" s="98"/>
      <c r="V170" s="98"/>
      <c r="W170" s="98"/>
      <c r="X170" s="98"/>
      <c r="Y170" s="98"/>
      <c r="Z170" s="98"/>
      <c r="AA170" s="98"/>
      <c r="AB170" s="98"/>
      <c r="AC170" s="98"/>
      <c r="AD170" s="98"/>
      <c r="AE170" s="98"/>
      <c r="AF170" s="98"/>
      <c r="AG170" s="98"/>
      <c r="AH170" s="98"/>
      <c r="AI170" s="98"/>
      <c r="AJ170" s="98"/>
      <c r="AK170" s="98"/>
      <c r="AL170" s="98"/>
      <c r="AM170" s="98"/>
    </row>
    <row r="171" spans="1:39" ht="13.5">
      <c r="A171" s="105"/>
      <c r="B171" s="81" t="s">
        <v>463</v>
      </c>
      <c r="C171" s="107"/>
      <c r="D171" s="107"/>
      <c r="E171" s="107"/>
      <c r="F171" s="107"/>
      <c r="G171" s="107"/>
      <c r="H171" s="107"/>
      <c r="I171" s="107"/>
      <c r="J171" s="107"/>
      <c r="K171" s="108"/>
      <c r="L171" s="108"/>
      <c r="M171" s="108"/>
      <c r="N171" s="108"/>
      <c r="O171" s="108"/>
      <c r="P171" s="107"/>
      <c r="Q171" s="84"/>
      <c r="R171" s="98"/>
      <c r="S171" s="98"/>
      <c r="T171" s="98"/>
      <c r="U171" s="98"/>
      <c r="V171" s="98"/>
      <c r="W171" s="98"/>
      <c r="X171" s="98"/>
      <c r="Y171" s="98"/>
      <c r="Z171" s="98"/>
      <c r="AA171" s="98"/>
      <c r="AB171" s="98"/>
      <c r="AC171" s="98"/>
      <c r="AD171" s="98"/>
      <c r="AE171" s="98"/>
      <c r="AF171" s="98"/>
      <c r="AG171" s="98"/>
      <c r="AH171" s="98"/>
      <c r="AI171" s="98"/>
      <c r="AJ171" s="98"/>
      <c r="AK171" s="98"/>
      <c r="AL171" s="98"/>
      <c r="AM171" s="98"/>
    </row>
    <row r="172" spans="1:39" ht="13.5">
      <c r="A172" s="85" t="s">
        <v>464</v>
      </c>
      <c r="B172" s="85" t="s">
        <v>465</v>
      </c>
      <c r="C172" s="86"/>
      <c r="D172" s="86"/>
      <c r="E172" s="86"/>
      <c r="F172" s="86"/>
      <c r="G172" s="86"/>
      <c r="H172" s="86"/>
      <c r="I172" s="86"/>
      <c r="J172" s="107"/>
      <c r="K172" s="83"/>
      <c r="L172" s="87"/>
      <c r="M172" s="87"/>
      <c r="N172" s="87"/>
      <c r="O172" s="107"/>
      <c r="P172" s="88">
        <f aca="true" t="shared" si="21" ref="P172:P183">SUM(C172:O172)</f>
        <v>0</v>
      </c>
      <c r="Q172" s="84"/>
      <c r="R172" s="98"/>
      <c r="S172" s="98"/>
      <c r="T172" s="98"/>
      <c r="U172" s="98"/>
      <c r="V172" s="98"/>
      <c r="W172" s="98"/>
      <c r="X172" s="98"/>
      <c r="Y172" s="98"/>
      <c r="Z172" s="98"/>
      <c r="AA172" s="98"/>
      <c r="AB172" s="98"/>
      <c r="AC172" s="98"/>
      <c r="AD172" s="98"/>
      <c r="AE172" s="98"/>
      <c r="AF172" s="98"/>
      <c r="AG172" s="98"/>
      <c r="AH172" s="98"/>
      <c r="AI172" s="98"/>
      <c r="AJ172" s="98"/>
      <c r="AK172" s="98"/>
      <c r="AL172" s="98"/>
      <c r="AM172" s="98"/>
    </row>
    <row r="173" spans="1:39" ht="13.5">
      <c r="A173" s="85" t="s">
        <v>157</v>
      </c>
      <c r="B173" s="85" t="s">
        <v>466</v>
      </c>
      <c r="C173" s="86"/>
      <c r="D173" s="86"/>
      <c r="E173" s="86"/>
      <c r="F173" s="86"/>
      <c r="G173" s="86"/>
      <c r="H173" s="86"/>
      <c r="I173" s="86"/>
      <c r="J173" s="107"/>
      <c r="K173" s="83"/>
      <c r="L173" s="87"/>
      <c r="M173" s="87"/>
      <c r="N173" s="87"/>
      <c r="O173" s="107"/>
      <c r="P173" s="88">
        <f t="shared" si="21"/>
        <v>0</v>
      </c>
      <c r="Q173" s="84"/>
      <c r="R173" s="98"/>
      <c r="S173" s="98"/>
      <c r="T173" s="98"/>
      <c r="U173" s="98"/>
      <c r="V173" s="98"/>
      <c r="W173" s="98"/>
      <c r="X173" s="98"/>
      <c r="Y173" s="98"/>
      <c r="Z173" s="98"/>
      <c r="AA173" s="98"/>
      <c r="AB173" s="98"/>
      <c r="AC173" s="98"/>
      <c r="AD173" s="98"/>
      <c r="AE173" s="98"/>
      <c r="AF173" s="98"/>
      <c r="AG173" s="98"/>
      <c r="AH173" s="98"/>
      <c r="AI173" s="98"/>
      <c r="AJ173" s="98"/>
      <c r="AK173" s="98"/>
      <c r="AL173" s="98"/>
      <c r="AM173" s="98"/>
    </row>
    <row r="174" spans="1:39" ht="13.5">
      <c r="A174" s="85" t="s">
        <v>467</v>
      </c>
      <c r="B174" s="85" t="s">
        <v>468</v>
      </c>
      <c r="C174" s="86"/>
      <c r="D174" s="86"/>
      <c r="E174" s="86"/>
      <c r="F174" s="86"/>
      <c r="G174" s="86"/>
      <c r="H174" s="86"/>
      <c r="I174" s="86"/>
      <c r="J174" s="107"/>
      <c r="K174" s="83"/>
      <c r="L174" s="87"/>
      <c r="M174" s="87"/>
      <c r="N174" s="87"/>
      <c r="O174" s="107"/>
      <c r="P174" s="88">
        <f t="shared" si="21"/>
        <v>0</v>
      </c>
      <c r="Q174" s="84"/>
      <c r="R174" s="98"/>
      <c r="S174" s="98"/>
      <c r="T174" s="98"/>
      <c r="U174" s="98"/>
      <c r="V174" s="98"/>
      <c r="W174" s="98"/>
      <c r="X174" s="98"/>
      <c r="Y174" s="98"/>
      <c r="Z174" s="98"/>
      <c r="AA174" s="98"/>
      <c r="AB174" s="98"/>
      <c r="AC174" s="98"/>
      <c r="AD174" s="98"/>
      <c r="AE174" s="98"/>
      <c r="AF174" s="98"/>
      <c r="AG174" s="98"/>
      <c r="AH174" s="98"/>
      <c r="AI174" s="98"/>
      <c r="AJ174" s="98"/>
      <c r="AK174" s="98"/>
      <c r="AL174" s="98"/>
      <c r="AM174" s="98"/>
    </row>
    <row r="175" spans="1:39" ht="13.5">
      <c r="A175" s="85" t="s">
        <v>469</v>
      </c>
      <c r="B175" s="85" t="s">
        <v>470</v>
      </c>
      <c r="C175" s="86"/>
      <c r="D175" s="86"/>
      <c r="E175" s="86"/>
      <c r="F175" s="86"/>
      <c r="G175" s="86"/>
      <c r="H175" s="86"/>
      <c r="I175" s="86"/>
      <c r="J175" s="107"/>
      <c r="K175" s="83"/>
      <c r="L175" s="87"/>
      <c r="M175" s="87"/>
      <c r="N175" s="87"/>
      <c r="O175" s="107"/>
      <c r="P175" s="88">
        <f t="shared" si="21"/>
        <v>0</v>
      </c>
      <c r="Q175" s="84"/>
      <c r="R175" s="98"/>
      <c r="S175" s="98"/>
      <c r="T175" s="98"/>
      <c r="U175" s="98"/>
      <c r="V175" s="98"/>
      <c r="W175" s="98"/>
      <c r="X175" s="98"/>
      <c r="Y175" s="98"/>
      <c r="Z175" s="98"/>
      <c r="AA175" s="98"/>
      <c r="AB175" s="98"/>
      <c r="AC175" s="98"/>
      <c r="AD175" s="98"/>
      <c r="AE175" s="98"/>
      <c r="AF175" s="98"/>
      <c r="AG175" s="98"/>
      <c r="AH175" s="98"/>
      <c r="AI175" s="98"/>
      <c r="AJ175" s="98"/>
      <c r="AK175" s="98"/>
      <c r="AL175" s="98"/>
      <c r="AM175" s="98"/>
    </row>
    <row r="176" spans="1:39" ht="13.5">
      <c r="A176" s="85" t="s">
        <v>471</v>
      </c>
      <c r="B176" s="85" t="s">
        <v>472</v>
      </c>
      <c r="C176" s="86"/>
      <c r="D176" s="86"/>
      <c r="E176" s="86"/>
      <c r="F176" s="86"/>
      <c r="G176" s="86"/>
      <c r="H176" s="86"/>
      <c r="I176" s="86"/>
      <c r="J176" s="107"/>
      <c r="K176" s="83"/>
      <c r="L176" s="87"/>
      <c r="M176" s="87"/>
      <c r="N176" s="87"/>
      <c r="O176" s="107"/>
      <c r="P176" s="88">
        <f t="shared" si="21"/>
        <v>0</v>
      </c>
      <c r="Q176" s="84"/>
      <c r="R176" s="98"/>
      <c r="S176" s="98"/>
      <c r="T176" s="98"/>
      <c r="U176" s="98"/>
      <c r="V176" s="98"/>
      <c r="W176" s="98"/>
      <c r="X176" s="98"/>
      <c r="Y176" s="98"/>
      <c r="Z176" s="98"/>
      <c r="AA176" s="98"/>
      <c r="AB176" s="98"/>
      <c r="AC176" s="98"/>
      <c r="AD176" s="98"/>
      <c r="AE176" s="98"/>
      <c r="AF176" s="98"/>
      <c r="AG176" s="98"/>
      <c r="AH176" s="98"/>
      <c r="AI176" s="98"/>
      <c r="AJ176" s="98"/>
      <c r="AK176" s="98"/>
      <c r="AL176" s="98"/>
      <c r="AM176" s="98"/>
    </row>
    <row r="177" spans="1:39" ht="13.5">
      <c r="A177" s="85" t="s">
        <v>473</v>
      </c>
      <c r="B177" s="85" t="s">
        <v>474</v>
      </c>
      <c r="C177" s="86"/>
      <c r="D177" s="86"/>
      <c r="E177" s="86"/>
      <c r="F177" s="86"/>
      <c r="G177" s="86"/>
      <c r="H177" s="86"/>
      <c r="I177" s="86"/>
      <c r="J177" s="107"/>
      <c r="K177" s="83"/>
      <c r="L177" s="87"/>
      <c r="M177" s="87"/>
      <c r="N177" s="87"/>
      <c r="O177" s="107"/>
      <c r="P177" s="88">
        <f t="shared" si="21"/>
        <v>0</v>
      </c>
      <c r="Q177" s="84"/>
      <c r="R177" s="98"/>
      <c r="S177" s="98"/>
      <c r="T177" s="98"/>
      <c r="U177" s="98"/>
      <c r="V177" s="98"/>
      <c r="W177" s="98"/>
      <c r="X177" s="98"/>
      <c r="Y177" s="98"/>
      <c r="Z177" s="98"/>
      <c r="AA177" s="98"/>
      <c r="AB177" s="98"/>
      <c r="AC177" s="98"/>
      <c r="AD177" s="98"/>
      <c r="AE177" s="98"/>
      <c r="AF177" s="98"/>
      <c r="AG177" s="98"/>
      <c r="AH177" s="98"/>
      <c r="AI177" s="98"/>
      <c r="AJ177" s="98"/>
      <c r="AK177" s="98"/>
      <c r="AL177" s="98"/>
      <c r="AM177" s="98"/>
    </row>
    <row r="178" spans="1:39" ht="13.5">
      <c r="A178" s="85" t="s">
        <v>475</v>
      </c>
      <c r="B178" s="85" t="s">
        <v>476</v>
      </c>
      <c r="C178" s="86"/>
      <c r="D178" s="86"/>
      <c r="E178" s="86"/>
      <c r="F178" s="86"/>
      <c r="G178" s="86"/>
      <c r="H178" s="86"/>
      <c r="I178" s="86"/>
      <c r="J178" s="107"/>
      <c r="K178" s="83"/>
      <c r="L178" s="87"/>
      <c r="M178" s="87"/>
      <c r="N178" s="87"/>
      <c r="O178" s="107"/>
      <c r="P178" s="88">
        <f t="shared" si="21"/>
        <v>0</v>
      </c>
      <c r="Q178" s="84"/>
      <c r="R178" s="98"/>
      <c r="S178" s="98"/>
      <c r="T178" s="98"/>
      <c r="U178" s="98"/>
      <c r="V178" s="98"/>
      <c r="W178" s="98"/>
      <c r="X178" s="98"/>
      <c r="Y178" s="98"/>
      <c r="Z178" s="98"/>
      <c r="AA178" s="98"/>
      <c r="AB178" s="98"/>
      <c r="AC178" s="98"/>
      <c r="AD178" s="98"/>
      <c r="AE178" s="98"/>
      <c r="AF178" s="98"/>
      <c r="AG178" s="98"/>
      <c r="AH178" s="98"/>
      <c r="AI178" s="98"/>
      <c r="AJ178" s="98"/>
      <c r="AK178" s="98"/>
      <c r="AL178" s="98"/>
      <c r="AM178" s="98"/>
    </row>
    <row r="179" spans="1:39" ht="13.5">
      <c r="A179" s="85" t="s">
        <v>477</v>
      </c>
      <c r="B179" s="85" t="s">
        <v>478</v>
      </c>
      <c r="C179" s="86"/>
      <c r="D179" s="86"/>
      <c r="E179" s="86"/>
      <c r="F179" s="86"/>
      <c r="G179" s="86"/>
      <c r="H179" s="86"/>
      <c r="I179" s="86"/>
      <c r="J179" s="107"/>
      <c r="K179" s="83"/>
      <c r="L179" s="87"/>
      <c r="M179" s="87"/>
      <c r="N179" s="87"/>
      <c r="O179" s="107"/>
      <c r="P179" s="88">
        <f t="shared" si="21"/>
        <v>0</v>
      </c>
      <c r="Q179" s="84"/>
      <c r="R179" s="98"/>
      <c r="S179" s="98"/>
      <c r="T179" s="98"/>
      <c r="U179" s="98"/>
      <c r="V179" s="98"/>
      <c r="W179" s="98"/>
      <c r="X179" s="98"/>
      <c r="Y179" s="98"/>
      <c r="Z179" s="98"/>
      <c r="AA179" s="98"/>
      <c r="AB179" s="98"/>
      <c r="AC179" s="98"/>
      <c r="AD179" s="98"/>
      <c r="AE179" s="98"/>
      <c r="AF179" s="98"/>
      <c r="AG179" s="98"/>
      <c r="AH179" s="98"/>
      <c r="AI179" s="98"/>
      <c r="AJ179" s="98"/>
      <c r="AK179" s="98"/>
      <c r="AL179" s="98"/>
      <c r="AM179" s="98"/>
    </row>
    <row r="180" spans="1:39" ht="13.5">
      <c r="A180" s="85" t="s">
        <v>479</v>
      </c>
      <c r="B180" s="85" t="s">
        <v>480</v>
      </c>
      <c r="C180" s="86"/>
      <c r="D180" s="86"/>
      <c r="E180" s="86"/>
      <c r="F180" s="86"/>
      <c r="G180" s="86"/>
      <c r="H180" s="86"/>
      <c r="I180" s="86"/>
      <c r="J180" s="107"/>
      <c r="K180" s="83"/>
      <c r="L180" s="87"/>
      <c r="M180" s="87"/>
      <c r="N180" s="87"/>
      <c r="O180" s="107"/>
      <c r="P180" s="88">
        <f t="shared" si="21"/>
        <v>0</v>
      </c>
      <c r="Q180" s="84"/>
      <c r="R180" s="98"/>
      <c r="S180" s="98"/>
      <c r="T180" s="98"/>
      <c r="U180" s="98"/>
      <c r="V180" s="98"/>
      <c r="W180" s="98"/>
      <c r="X180" s="98"/>
      <c r="Y180" s="98"/>
      <c r="Z180" s="98"/>
      <c r="AA180" s="98"/>
      <c r="AB180" s="98"/>
      <c r="AC180" s="98"/>
      <c r="AD180" s="98"/>
      <c r="AE180" s="98"/>
      <c r="AF180" s="98"/>
      <c r="AG180" s="98"/>
      <c r="AH180" s="98"/>
      <c r="AI180" s="98"/>
      <c r="AJ180" s="98"/>
      <c r="AK180" s="98"/>
      <c r="AL180" s="98"/>
      <c r="AM180" s="98"/>
    </row>
    <row r="181" spans="1:39" ht="13.5">
      <c r="A181" s="85" t="s">
        <v>481</v>
      </c>
      <c r="B181" s="85" t="s">
        <v>482</v>
      </c>
      <c r="C181" s="86"/>
      <c r="D181" s="86"/>
      <c r="E181" s="86"/>
      <c r="F181" s="86"/>
      <c r="G181" s="86"/>
      <c r="H181" s="86"/>
      <c r="I181" s="86"/>
      <c r="J181" s="107"/>
      <c r="K181" s="83"/>
      <c r="L181" s="87"/>
      <c r="M181" s="87"/>
      <c r="N181" s="87"/>
      <c r="O181" s="107"/>
      <c r="P181" s="88">
        <f t="shared" si="21"/>
        <v>0</v>
      </c>
      <c r="Q181" s="84"/>
      <c r="R181" s="98"/>
      <c r="S181" s="98"/>
      <c r="T181" s="98"/>
      <c r="U181" s="98"/>
      <c r="V181" s="98"/>
      <c r="W181" s="98"/>
      <c r="X181" s="98"/>
      <c r="Y181" s="98"/>
      <c r="Z181" s="98"/>
      <c r="AA181" s="98"/>
      <c r="AB181" s="98"/>
      <c r="AC181" s="98"/>
      <c r="AD181" s="98"/>
      <c r="AE181" s="98"/>
      <c r="AF181" s="98"/>
      <c r="AG181" s="98"/>
      <c r="AH181" s="98"/>
      <c r="AI181" s="98"/>
      <c r="AJ181" s="98"/>
      <c r="AK181" s="98"/>
      <c r="AL181" s="98"/>
      <c r="AM181" s="98"/>
    </row>
    <row r="182" spans="1:39" ht="13.5">
      <c r="A182" s="85" t="s">
        <v>483</v>
      </c>
      <c r="B182" s="85" t="s">
        <v>265</v>
      </c>
      <c r="C182" s="86"/>
      <c r="D182" s="86"/>
      <c r="E182" s="86"/>
      <c r="F182" s="86"/>
      <c r="G182" s="86"/>
      <c r="H182" s="86"/>
      <c r="I182" s="86"/>
      <c r="J182" s="107"/>
      <c r="K182" s="83"/>
      <c r="L182" s="87"/>
      <c r="M182" s="87"/>
      <c r="N182" s="87"/>
      <c r="O182" s="107"/>
      <c r="P182" s="88">
        <f t="shared" si="21"/>
        <v>0</v>
      </c>
      <c r="Q182" s="84"/>
      <c r="R182" s="98"/>
      <c r="S182" s="98"/>
      <c r="T182" s="98"/>
      <c r="U182" s="98"/>
      <c r="V182" s="98"/>
      <c r="W182" s="98"/>
      <c r="X182" s="98"/>
      <c r="Y182" s="98"/>
      <c r="Z182" s="98"/>
      <c r="AA182" s="98"/>
      <c r="AB182" s="98"/>
      <c r="AC182" s="98"/>
      <c r="AD182" s="98"/>
      <c r="AE182" s="98"/>
      <c r="AF182" s="98"/>
      <c r="AG182" s="98"/>
      <c r="AH182" s="98"/>
      <c r="AI182" s="98"/>
      <c r="AJ182" s="98"/>
      <c r="AK182" s="98"/>
      <c r="AL182" s="98"/>
      <c r="AM182" s="98"/>
    </row>
    <row r="183" spans="1:39" ht="13.5">
      <c r="A183" s="93"/>
      <c r="B183" s="93" t="s">
        <v>681</v>
      </c>
      <c r="C183" s="88">
        <f>SUM(C172:C182)</f>
        <v>0</v>
      </c>
      <c r="D183" s="88">
        <f aca="true" t="shared" si="22" ref="D183:O183">SUM(D172:D182)</f>
        <v>0</v>
      </c>
      <c r="E183" s="88">
        <f t="shared" si="22"/>
        <v>0</v>
      </c>
      <c r="F183" s="88">
        <f t="shared" si="22"/>
        <v>0</v>
      </c>
      <c r="G183" s="88">
        <f t="shared" si="22"/>
        <v>0</v>
      </c>
      <c r="H183" s="88">
        <f t="shared" si="22"/>
        <v>0</v>
      </c>
      <c r="I183" s="88">
        <f t="shared" si="22"/>
        <v>0</v>
      </c>
      <c r="J183" s="88">
        <f t="shared" si="22"/>
        <v>0</v>
      </c>
      <c r="K183" s="88">
        <f t="shared" si="22"/>
        <v>0</v>
      </c>
      <c r="L183" s="88">
        <f t="shared" si="22"/>
        <v>0</v>
      </c>
      <c r="M183" s="88">
        <f t="shared" si="22"/>
        <v>0</v>
      </c>
      <c r="N183" s="88">
        <f t="shared" si="22"/>
        <v>0</v>
      </c>
      <c r="O183" s="88">
        <f t="shared" si="22"/>
        <v>0</v>
      </c>
      <c r="P183" s="88">
        <f t="shared" si="21"/>
        <v>0</v>
      </c>
      <c r="Q183" s="84"/>
      <c r="R183" s="98"/>
      <c r="S183" s="98"/>
      <c r="T183" s="98"/>
      <c r="U183" s="98"/>
      <c r="V183" s="98"/>
      <c r="W183" s="98"/>
      <c r="X183" s="98"/>
      <c r="Y183" s="98"/>
      <c r="Z183" s="98"/>
      <c r="AA183" s="98"/>
      <c r="AB183" s="98"/>
      <c r="AC183" s="98"/>
      <c r="AD183" s="98"/>
      <c r="AE183" s="98"/>
      <c r="AF183" s="98"/>
      <c r="AG183" s="98"/>
      <c r="AH183" s="98"/>
      <c r="AI183" s="98"/>
      <c r="AJ183" s="98"/>
      <c r="AK183" s="98"/>
      <c r="AL183" s="98"/>
      <c r="AM183" s="98"/>
    </row>
    <row r="184" spans="1:39" ht="13.5">
      <c r="A184" s="81"/>
      <c r="B184" s="81" t="s">
        <v>484</v>
      </c>
      <c r="C184" s="94"/>
      <c r="D184" s="94"/>
      <c r="E184" s="94"/>
      <c r="F184" s="94"/>
      <c r="G184" s="94"/>
      <c r="H184" s="94"/>
      <c r="I184" s="94"/>
      <c r="J184" s="107"/>
      <c r="K184" s="95"/>
      <c r="L184" s="95"/>
      <c r="M184" s="95"/>
      <c r="N184" s="107"/>
      <c r="O184" s="107"/>
      <c r="P184" s="94"/>
      <c r="Q184" s="96"/>
      <c r="R184" s="98"/>
      <c r="S184" s="98"/>
      <c r="T184" s="98"/>
      <c r="U184" s="98"/>
      <c r="V184" s="98"/>
      <c r="W184" s="98"/>
      <c r="X184" s="98"/>
      <c r="Y184" s="98"/>
      <c r="Z184" s="98"/>
      <c r="AA184" s="98"/>
      <c r="AB184" s="98"/>
      <c r="AC184" s="98"/>
      <c r="AD184" s="98"/>
      <c r="AE184" s="98"/>
      <c r="AF184" s="98"/>
      <c r="AG184" s="98"/>
      <c r="AH184" s="98"/>
      <c r="AI184" s="98"/>
      <c r="AJ184" s="98"/>
      <c r="AK184" s="98"/>
      <c r="AL184" s="98"/>
      <c r="AM184" s="98"/>
    </row>
    <row r="185" spans="1:39" ht="13.5">
      <c r="A185" s="85" t="s">
        <v>485</v>
      </c>
      <c r="B185" s="85" t="s">
        <v>486</v>
      </c>
      <c r="C185" s="86"/>
      <c r="D185" s="86"/>
      <c r="E185" s="86"/>
      <c r="F185" s="86"/>
      <c r="G185" s="86"/>
      <c r="H185" s="86"/>
      <c r="I185" s="86"/>
      <c r="J185" s="107"/>
      <c r="K185" s="83"/>
      <c r="L185" s="87"/>
      <c r="M185" s="87"/>
      <c r="N185" s="87"/>
      <c r="O185" s="107"/>
      <c r="P185" s="88">
        <f aca="true" t="shared" si="23" ref="P185:P196">SUM(C185:O185)</f>
        <v>0</v>
      </c>
      <c r="Q185" s="84"/>
      <c r="R185" s="98"/>
      <c r="S185" s="98"/>
      <c r="T185" s="98"/>
      <c r="U185" s="98"/>
      <c r="V185" s="98"/>
      <c r="W185" s="98"/>
      <c r="X185" s="98"/>
      <c r="Y185" s="98"/>
      <c r="Z185" s="98"/>
      <c r="AA185" s="98"/>
      <c r="AB185" s="98"/>
      <c r="AC185" s="98"/>
      <c r="AD185" s="98"/>
      <c r="AE185" s="98"/>
      <c r="AF185" s="98"/>
      <c r="AG185" s="98"/>
      <c r="AH185" s="98"/>
      <c r="AI185" s="98"/>
      <c r="AJ185" s="98"/>
      <c r="AK185" s="98"/>
      <c r="AL185" s="98"/>
      <c r="AM185" s="98"/>
    </row>
    <row r="186" spans="1:39" ht="13.5">
      <c r="A186" s="85" t="s">
        <v>487</v>
      </c>
      <c r="B186" s="85" t="s">
        <v>488</v>
      </c>
      <c r="C186" s="86"/>
      <c r="D186" s="86"/>
      <c r="E186" s="86"/>
      <c r="F186" s="86"/>
      <c r="G186" s="86"/>
      <c r="H186" s="86"/>
      <c r="I186" s="86"/>
      <c r="J186" s="107"/>
      <c r="K186" s="83"/>
      <c r="L186" s="87"/>
      <c r="M186" s="87"/>
      <c r="N186" s="87"/>
      <c r="O186" s="107"/>
      <c r="P186" s="88">
        <f t="shared" si="23"/>
        <v>0</v>
      </c>
      <c r="Q186" s="84"/>
      <c r="R186" s="98"/>
      <c r="S186" s="98"/>
      <c r="T186" s="98"/>
      <c r="U186" s="98"/>
      <c r="V186" s="98"/>
      <c r="W186" s="98"/>
      <c r="X186" s="98"/>
      <c r="Y186" s="98"/>
      <c r="Z186" s="98"/>
      <c r="AA186" s="98"/>
      <c r="AB186" s="98"/>
      <c r="AC186" s="98"/>
      <c r="AD186" s="98"/>
      <c r="AE186" s="98"/>
      <c r="AF186" s="98"/>
      <c r="AG186" s="98"/>
      <c r="AH186" s="98"/>
      <c r="AI186" s="98"/>
      <c r="AJ186" s="98"/>
      <c r="AK186" s="98"/>
      <c r="AL186" s="98"/>
      <c r="AM186" s="98"/>
    </row>
    <row r="187" spans="1:39" ht="13.5">
      <c r="A187" s="85" t="s">
        <v>489</v>
      </c>
      <c r="B187" s="85" t="s">
        <v>490</v>
      </c>
      <c r="C187" s="86"/>
      <c r="D187" s="86"/>
      <c r="E187" s="86"/>
      <c r="F187" s="86"/>
      <c r="G187" s="86"/>
      <c r="H187" s="86"/>
      <c r="I187" s="86"/>
      <c r="J187" s="107"/>
      <c r="K187" s="83"/>
      <c r="L187" s="87"/>
      <c r="M187" s="87"/>
      <c r="N187" s="87"/>
      <c r="O187" s="107"/>
      <c r="P187" s="88">
        <f t="shared" si="23"/>
        <v>0</v>
      </c>
      <c r="Q187" s="84"/>
      <c r="R187" s="98"/>
      <c r="S187" s="98"/>
      <c r="T187" s="98"/>
      <c r="U187" s="98"/>
      <c r="V187" s="98"/>
      <c r="W187" s="98"/>
      <c r="X187" s="98"/>
      <c r="Y187" s="98"/>
      <c r="Z187" s="98"/>
      <c r="AA187" s="98"/>
      <c r="AB187" s="98"/>
      <c r="AC187" s="98"/>
      <c r="AD187" s="98"/>
      <c r="AE187" s="98"/>
      <c r="AF187" s="98"/>
      <c r="AG187" s="98"/>
      <c r="AH187" s="98"/>
      <c r="AI187" s="98"/>
      <c r="AJ187" s="98"/>
      <c r="AK187" s="98"/>
      <c r="AL187" s="98"/>
      <c r="AM187" s="98"/>
    </row>
    <row r="188" spans="1:39" ht="13.5">
      <c r="A188" s="85" t="s">
        <v>491</v>
      </c>
      <c r="B188" s="85" t="s">
        <v>492</v>
      </c>
      <c r="C188" s="86"/>
      <c r="D188" s="86"/>
      <c r="E188" s="86"/>
      <c r="F188" s="86"/>
      <c r="G188" s="86"/>
      <c r="H188" s="86"/>
      <c r="I188" s="86"/>
      <c r="J188" s="107"/>
      <c r="K188" s="83"/>
      <c r="L188" s="87"/>
      <c r="M188" s="87"/>
      <c r="N188" s="87"/>
      <c r="O188" s="107"/>
      <c r="P188" s="88">
        <f t="shared" si="23"/>
        <v>0</v>
      </c>
      <c r="Q188" s="84"/>
      <c r="R188" s="98"/>
      <c r="S188" s="98"/>
      <c r="T188" s="98"/>
      <c r="U188" s="98"/>
      <c r="V188" s="98"/>
      <c r="W188" s="98"/>
      <c r="X188" s="98"/>
      <c r="Y188" s="98"/>
      <c r="Z188" s="98"/>
      <c r="AA188" s="98"/>
      <c r="AB188" s="98"/>
      <c r="AC188" s="98"/>
      <c r="AD188" s="98"/>
      <c r="AE188" s="98"/>
      <c r="AF188" s="98"/>
      <c r="AG188" s="98"/>
      <c r="AH188" s="98"/>
      <c r="AI188" s="98"/>
      <c r="AJ188" s="98"/>
      <c r="AK188" s="98"/>
      <c r="AL188" s="98"/>
      <c r="AM188" s="98"/>
    </row>
    <row r="189" spans="1:39" ht="13.5">
      <c r="A189" s="85" t="s">
        <v>493</v>
      </c>
      <c r="B189" s="85" t="s">
        <v>494</v>
      </c>
      <c r="C189" s="86"/>
      <c r="D189" s="86"/>
      <c r="E189" s="86"/>
      <c r="F189" s="86"/>
      <c r="G189" s="86"/>
      <c r="H189" s="86"/>
      <c r="I189" s="86"/>
      <c r="J189" s="107"/>
      <c r="K189" s="83"/>
      <c r="L189" s="87"/>
      <c r="M189" s="87"/>
      <c r="N189" s="87"/>
      <c r="O189" s="107"/>
      <c r="P189" s="88">
        <f t="shared" si="23"/>
        <v>0</v>
      </c>
      <c r="Q189" s="84"/>
      <c r="R189" s="98"/>
      <c r="S189" s="98"/>
      <c r="T189" s="98"/>
      <c r="U189" s="98"/>
      <c r="V189" s="98"/>
      <c r="W189" s="98"/>
      <c r="X189" s="98"/>
      <c r="Y189" s="98"/>
      <c r="Z189" s="98"/>
      <c r="AA189" s="98"/>
      <c r="AB189" s="98"/>
      <c r="AC189" s="98"/>
      <c r="AD189" s="98"/>
      <c r="AE189" s="98"/>
      <c r="AF189" s="98"/>
      <c r="AG189" s="98"/>
      <c r="AH189" s="98"/>
      <c r="AI189" s="98"/>
      <c r="AJ189" s="98"/>
      <c r="AK189" s="98"/>
      <c r="AL189" s="98"/>
      <c r="AM189" s="98"/>
    </row>
    <row r="190" spans="1:39" ht="13.5">
      <c r="A190" s="85" t="s">
        <v>495</v>
      </c>
      <c r="B190" s="85" t="s">
        <v>496</v>
      </c>
      <c r="C190" s="86"/>
      <c r="D190" s="86"/>
      <c r="E190" s="86"/>
      <c r="F190" s="86"/>
      <c r="G190" s="86"/>
      <c r="H190" s="86"/>
      <c r="I190" s="86"/>
      <c r="J190" s="107"/>
      <c r="K190" s="83"/>
      <c r="L190" s="87"/>
      <c r="M190" s="87"/>
      <c r="N190" s="87"/>
      <c r="O190" s="107"/>
      <c r="P190" s="88">
        <f t="shared" si="23"/>
        <v>0</v>
      </c>
      <c r="Q190" s="84"/>
      <c r="R190" s="98"/>
      <c r="S190" s="98"/>
      <c r="T190" s="98"/>
      <c r="U190" s="98"/>
      <c r="V190" s="98"/>
      <c r="W190" s="98"/>
      <c r="X190" s="98"/>
      <c r="Y190" s="98"/>
      <c r="Z190" s="98"/>
      <c r="AA190" s="98"/>
      <c r="AB190" s="98"/>
      <c r="AC190" s="98"/>
      <c r="AD190" s="98"/>
      <c r="AE190" s="98"/>
      <c r="AF190" s="98"/>
      <c r="AG190" s="98"/>
      <c r="AH190" s="98"/>
      <c r="AI190" s="98"/>
      <c r="AJ190" s="98"/>
      <c r="AK190" s="98"/>
      <c r="AL190" s="98"/>
      <c r="AM190" s="98"/>
    </row>
    <row r="191" spans="1:39" ht="13.5">
      <c r="A191" s="85" t="s">
        <v>497</v>
      </c>
      <c r="B191" s="85" t="s">
        <v>498</v>
      </c>
      <c r="C191" s="86"/>
      <c r="D191" s="86"/>
      <c r="E191" s="86"/>
      <c r="F191" s="86"/>
      <c r="G191" s="86"/>
      <c r="H191" s="86"/>
      <c r="I191" s="86"/>
      <c r="J191" s="107"/>
      <c r="K191" s="83"/>
      <c r="L191" s="87"/>
      <c r="M191" s="87"/>
      <c r="N191" s="87"/>
      <c r="O191" s="107"/>
      <c r="P191" s="88">
        <f t="shared" si="23"/>
        <v>0</v>
      </c>
      <c r="Q191" s="84"/>
      <c r="R191" s="98"/>
      <c r="S191" s="98"/>
      <c r="T191" s="98"/>
      <c r="U191" s="98"/>
      <c r="V191" s="98"/>
      <c r="W191" s="98"/>
      <c r="X191" s="98"/>
      <c r="Y191" s="98"/>
      <c r="Z191" s="98"/>
      <c r="AA191" s="98"/>
      <c r="AB191" s="98"/>
      <c r="AC191" s="98"/>
      <c r="AD191" s="98"/>
      <c r="AE191" s="98"/>
      <c r="AF191" s="98"/>
      <c r="AG191" s="98"/>
      <c r="AH191" s="98"/>
      <c r="AI191" s="98"/>
      <c r="AJ191" s="98"/>
      <c r="AK191" s="98"/>
      <c r="AL191" s="98"/>
      <c r="AM191" s="98"/>
    </row>
    <row r="192" spans="1:39" ht="13.5">
      <c r="A192" s="85" t="s">
        <v>499</v>
      </c>
      <c r="B192" s="85" t="s">
        <v>176</v>
      </c>
      <c r="C192" s="86"/>
      <c r="D192" s="86"/>
      <c r="E192" s="86"/>
      <c r="F192" s="86"/>
      <c r="G192" s="86"/>
      <c r="H192" s="86"/>
      <c r="I192" s="86"/>
      <c r="J192" s="107"/>
      <c r="K192" s="83"/>
      <c r="L192" s="87"/>
      <c r="M192" s="87"/>
      <c r="N192" s="87"/>
      <c r="O192" s="107"/>
      <c r="P192" s="88">
        <f t="shared" si="23"/>
        <v>0</v>
      </c>
      <c r="Q192" s="84"/>
      <c r="R192" s="98"/>
      <c r="S192" s="98"/>
      <c r="T192" s="98"/>
      <c r="U192" s="98"/>
      <c r="V192" s="98"/>
      <c r="W192" s="98"/>
      <c r="X192" s="98"/>
      <c r="Y192" s="98"/>
      <c r="Z192" s="98"/>
      <c r="AA192" s="98"/>
      <c r="AB192" s="98"/>
      <c r="AC192" s="98"/>
      <c r="AD192" s="98"/>
      <c r="AE192" s="98"/>
      <c r="AF192" s="98"/>
      <c r="AG192" s="98"/>
      <c r="AH192" s="98"/>
      <c r="AI192" s="98"/>
      <c r="AJ192" s="98"/>
      <c r="AK192" s="98"/>
      <c r="AL192" s="98"/>
      <c r="AM192" s="98"/>
    </row>
    <row r="193" spans="1:39" ht="13.5">
      <c r="A193" s="85" t="s">
        <v>500</v>
      </c>
      <c r="B193" s="85" t="s">
        <v>501</v>
      </c>
      <c r="C193" s="86"/>
      <c r="D193" s="86"/>
      <c r="E193" s="86"/>
      <c r="F193" s="86"/>
      <c r="G193" s="86"/>
      <c r="H193" s="86"/>
      <c r="I193" s="86"/>
      <c r="J193" s="107"/>
      <c r="K193" s="83"/>
      <c r="L193" s="87"/>
      <c r="M193" s="87"/>
      <c r="N193" s="87"/>
      <c r="O193" s="107"/>
      <c r="P193" s="88">
        <f t="shared" si="23"/>
        <v>0</v>
      </c>
      <c r="Q193" s="84"/>
      <c r="R193" s="98"/>
      <c r="S193" s="98"/>
      <c r="T193" s="98"/>
      <c r="U193" s="98"/>
      <c r="V193" s="98"/>
      <c r="W193" s="98"/>
      <c r="X193" s="98"/>
      <c r="Y193" s="98"/>
      <c r="Z193" s="98"/>
      <c r="AA193" s="98"/>
      <c r="AB193" s="98"/>
      <c r="AC193" s="98"/>
      <c r="AD193" s="98"/>
      <c r="AE193" s="98"/>
      <c r="AF193" s="98"/>
      <c r="AG193" s="98"/>
      <c r="AH193" s="98"/>
      <c r="AI193" s="98"/>
      <c r="AJ193" s="98"/>
      <c r="AK193" s="98"/>
      <c r="AL193" s="98"/>
      <c r="AM193" s="98"/>
    </row>
    <row r="194" spans="1:39" ht="13.5">
      <c r="A194" s="85" t="s">
        <v>177</v>
      </c>
      <c r="B194" s="85" t="s">
        <v>178</v>
      </c>
      <c r="C194" s="86"/>
      <c r="D194" s="86"/>
      <c r="E194" s="86"/>
      <c r="F194" s="86"/>
      <c r="G194" s="86"/>
      <c r="H194" s="86"/>
      <c r="I194" s="86"/>
      <c r="J194" s="107"/>
      <c r="K194" s="83"/>
      <c r="L194" s="87"/>
      <c r="M194" s="87"/>
      <c r="N194" s="87"/>
      <c r="O194" s="107"/>
      <c r="P194" s="88">
        <f t="shared" si="23"/>
        <v>0</v>
      </c>
      <c r="Q194" s="84"/>
      <c r="R194" s="98"/>
      <c r="S194" s="98"/>
      <c r="T194" s="98"/>
      <c r="U194" s="98"/>
      <c r="V194" s="98"/>
      <c r="W194" s="98"/>
      <c r="X194" s="98"/>
      <c r="Y194" s="98"/>
      <c r="Z194" s="98"/>
      <c r="AA194" s="98"/>
      <c r="AB194" s="98"/>
      <c r="AC194" s="98"/>
      <c r="AD194" s="98"/>
      <c r="AE194" s="98"/>
      <c r="AF194" s="98"/>
      <c r="AG194" s="98"/>
      <c r="AH194" s="98"/>
      <c r="AI194" s="98"/>
      <c r="AJ194" s="98"/>
      <c r="AK194" s="98"/>
      <c r="AL194" s="98"/>
      <c r="AM194" s="98"/>
    </row>
    <row r="195" spans="1:39" ht="13.5">
      <c r="A195" s="85" t="s">
        <v>502</v>
      </c>
      <c r="B195" s="85" t="s">
        <v>265</v>
      </c>
      <c r="C195" s="86"/>
      <c r="D195" s="86"/>
      <c r="E195" s="86"/>
      <c r="F195" s="86"/>
      <c r="G195" s="86"/>
      <c r="H195" s="86"/>
      <c r="I195" s="86"/>
      <c r="J195" s="107"/>
      <c r="K195" s="83"/>
      <c r="L195" s="87"/>
      <c r="M195" s="87"/>
      <c r="N195" s="87"/>
      <c r="O195" s="107"/>
      <c r="P195" s="88">
        <f t="shared" si="23"/>
        <v>0</v>
      </c>
      <c r="Q195" s="84"/>
      <c r="R195" s="98"/>
      <c r="S195" s="98"/>
      <c r="T195" s="98"/>
      <c r="U195" s="98"/>
      <c r="V195" s="98"/>
      <c r="W195" s="98"/>
      <c r="X195" s="98"/>
      <c r="Y195" s="98"/>
      <c r="Z195" s="98"/>
      <c r="AA195" s="98"/>
      <c r="AB195" s="98"/>
      <c r="AC195" s="98"/>
      <c r="AD195" s="98"/>
      <c r="AE195" s="98"/>
      <c r="AF195" s="98"/>
      <c r="AG195" s="98"/>
      <c r="AH195" s="98"/>
      <c r="AI195" s="98"/>
      <c r="AJ195" s="98"/>
      <c r="AK195" s="98"/>
      <c r="AL195" s="98"/>
      <c r="AM195" s="98"/>
    </row>
    <row r="196" spans="1:39" ht="13.5">
      <c r="A196" s="93"/>
      <c r="B196" s="93" t="s">
        <v>682</v>
      </c>
      <c r="C196" s="88">
        <f>SUM(C185:C195)</f>
        <v>0</v>
      </c>
      <c r="D196" s="88">
        <f aca="true" t="shared" si="24" ref="D196:O196">SUM(D185:D195)</f>
        <v>0</v>
      </c>
      <c r="E196" s="88">
        <f t="shared" si="24"/>
        <v>0</v>
      </c>
      <c r="F196" s="88">
        <f t="shared" si="24"/>
        <v>0</v>
      </c>
      <c r="G196" s="88">
        <f t="shared" si="24"/>
        <v>0</v>
      </c>
      <c r="H196" s="88">
        <f t="shared" si="24"/>
        <v>0</v>
      </c>
      <c r="I196" s="88">
        <f t="shared" si="24"/>
        <v>0</v>
      </c>
      <c r="J196" s="88">
        <f t="shared" si="24"/>
        <v>0</v>
      </c>
      <c r="K196" s="88">
        <f t="shared" si="24"/>
        <v>0</v>
      </c>
      <c r="L196" s="88">
        <f t="shared" si="24"/>
        <v>0</v>
      </c>
      <c r="M196" s="88">
        <f t="shared" si="24"/>
        <v>0</v>
      </c>
      <c r="N196" s="88">
        <f t="shared" si="24"/>
        <v>0</v>
      </c>
      <c r="O196" s="88">
        <f t="shared" si="24"/>
        <v>0</v>
      </c>
      <c r="P196" s="88">
        <f t="shared" si="23"/>
        <v>0</v>
      </c>
      <c r="Q196" s="84"/>
      <c r="R196" s="98"/>
      <c r="S196" s="98"/>
      <c r="T196" s="98"/>
      <c r="U196" s="98"/>
      <c r="V196" s="98"/>
      <c r="W196" s="98"/>
      <c r="X196" s="98"/>
      <c r="Y196" s="98"/>
      <c r="Z196" s="98"/>
      <c r="AA196" s="98"/>
      <c r="AB196" s="98"/>
      <c r="AC196" s="98"/>
      <c r="AD196" s="98"/>
      <c r="AE196" s="98"/>
      <c r="AF196" s="98"/>
      <c r="AG196" s="98"/>
      <c r="AH196" s="98"/>
      <c r="AI196" s="98"/>
      <c r="AJ196" s="98"/>
      <c r="AK196" s="98"/>
      <c r="AL196" s="98"/>
      <c r="AM196" s="98"/>
    </row>
    <row r="197" spans="1:39" ht="13.5">
      <c r="A197" s="81"/>
      <c r="B197" s="81" t="s">
        <v>503</v>
      </c>
      <c r="C197" s="94"/>
      <c r="D197" s="94"/>
      <c r="E197" s="94"/>
      <c r="F197" s="94"/>
      <c r="G197" s="94"/>
      <c r="H197" s="94"/>
      <c r="I197" s="94"/>
      <c r="J197" s="107"/>
      <c r="K197" s="95"/>
      <c r="L197" s="95"/>
      <c r="M197" s="95"/>
      <c r="N197" s="107"/>
      <c r="O197" s="107"/>
      <c r="P197" s="94"/>
      <c r="Q197" s="96"/>
      <c r="R197" s="98"/>
      <c r="S197" s="98"/>
      <c r="T197" s="98"/>
      <c r="U197" s="98"/>
      <c r="V197" s="98"/>
      <c r="W197" s="98"/>
      <c r="X197" s="98"/>
      <c r="Y197" s="98"/>
      <c r="Z197" s="98"/>
      <c r="AA197" s="98"/>
      <c r="AB197" s="98"/>
      <c r="AC197" s="98"/>
      <c r="AD197" s="98"/>
      <c r="AE197" s="98"/>
      <c r="AF197" s="98"/>
      <c r="AG197" s="98"/>
      <c r="AH197" s="98"/>
      <c r="AI197" s="98"/>
      <c r="AJ197" s="98"/>
      <c r="AK197" s="98"/>
      <c r="AL197" s="98"/>
      <c r="AM197" s="98"/>
    </row>
    <row r="198" spans="1:39" ht="13.5">
      <c r="A198" s="85" t="s">
        <v>504</v>
      </c>
      <c r="B198" s="85" t="s">
        <v>505</v>
      </c>
      <c r="C198" s="86"/>
      <c r="D198" s="86"/>
      <c r="E198" s="86"/>
      <c r="F198" s="86"/>
      <c r="G198" s="86"/>
      <c r="H198" s="86"/>
      <c r="I198" s="86"/>
      <c r="J198" s="107"/>
      <c r="K198" s="83"/>
      <c r="L198" s="87"/>
      <c r="M198" s="87"/>
      <c r="N198" s="87"/>
      <c r="O198" s="107"/>
      <c r="P198" s="88">
        <f aca="true" t="shared" si="25" ref="P198:P209">SUM(C198:O198)</f>
        <v>0</v>
      </c>
      <c r="Q198" s="84"/>
      <c r="R198" s="98"/>
      <c r="S198" s="98"/>
      <c r="T198" s="98"/>
      <c r="U198" s="98"/>
      <c r="V198" s="98"/>
      <c r="W198" s="98"/>
      <c r="X198" s="98"/>
      <c r="Y198" s="98"/>
      <c r="Z198" s="98"/>
      <c r="AA198" s="98"/>
      <c r="AB198" s="98"/>
      <c r="AC198" s="98"/>
      <c r="AD198" s="98"/>
      <c r="AE198" s="98"/>
      <c r="AF198" s="98"/>
      <c r="AG198" s="98"/>
      <c r="AH198" s="98"/>
      <c r="AI198" s="98"/>
      <c r="AJ198" s="98"/>
      <c r="AK198" s="98"/>
      <c r="AL198" s="98"/>
      <c r="AM198" s="98"/>
    </row>
    <row r="199" spans="1:39" ht="13.5">
      <c r="A199" s="85" t="s">
        <v>506</v>
      </c>
      <c r="B199" s="85" t="s">
        <v>507</v>
      </c>
      <c r="C199" s="86"/>
      <c r="D199" s="86"/>
      <c r="E199" s="86"/>
      <c r="F199" s="86"/>
      <c r="G199" s="86"/>
      <c r="H199" s="86"/>
      <c r="I199" s="86"/>
      <c r="J199" s="107"/>
      <c r="K199" s="83"/>
      <c r="L199" s="87"/>
      <c r="M199" s="87"/>
      <c r="N199" s="87"/>
      <c r="O199" s="107"/>
      <c r="P199" s="88">
        <f t="shared" si="25"/>
        <v>0</v>
      </c>
      <c r="Q199" s="84"/>
      <c r="R199" s="98"/>
      <c r="S199" s="98"/>
      <c r="T199" s="98"/>
      <c r="U199" s="98"/>
      <c r="V199" s="98"/>
      <c r="W199" s="98"/>
      <c r="X199" s="98"/>
      <c r="Y199" s="98"/>
      <c r="Z199" s="98"/>
      <c r="AA199" s="98"/>
      <c r="AB199" s="98"/>
      <c r="AC199" s="98"/>
      <c r="AD199" s="98"/>
      <c r="AE199" s="98"/>
      <c r="AF199" s="98"/>
      <c r="AG199" s="98"/>
      <c r="AH199" s="98"/>
      <c r="AI199" s="98"/>
      <c r="AJ199" s="98"/>
      <c r="AK199" s="98"/>
      <c r="AL199" s="98"/>
      <c r="AM199" s="98"/>
    </row>
    <row r="200" spans="1:39" ht="13.5">
      <c r="A200" s="85" t="s">
        <v>508</v>
      </c>
      <c r="B200" s="85" t="s">
        <v>509</v>
      </c>
      <c r="C200" s="86"/>
      <c r="D200" s="86"/>
      <c r="E200" s="86"/>
      <c r="F200" s="86"/>
      <c r="G200" s="86"/>
      <c r="H200" s="86"/>
      <c r="I200" s="86"/>
      <c r="J200" s="107"/>
      <c r="K200" s="83"/>
      <c r="L200" s="87"/>
      <c r="M200" s="87"/>
      <c r="N200" s="87"/>
      <c r="O200" s="107"/>
      <c r="P200" s="88">
        <f t="shared" si="25"/>
        <v>0</v>
      </c>
      <c r="Q200" s="84"/>
      <c r="R200" s="98"/>
      <c r="S200" s="98"/>
      <c r="T200" s="98"/>
      <c r="U200" s="98"/>
      <c r="V200" s="98"/>
      <c r="W200" s="98"/>
      <c r="X200" s="98"/>
      <c r="Y200" s="98"/>
      <c r="Z200" s="98"/>
      <c r="AA200" s="98"/>
      <c r="AB200" s="98"/>
      <c r="AC200" s="98"/>
      <c r="AD200" s="98"/>
      <c r="AE200" s="98"/>
      <c r="AF200" s="98"/>
      <c r="AG200" s="98"/>
      <c r="AH200" s="98"/>
      <c r="AI200" s="98"/>
      <c r="AJ200" s="98"/>
      <c r="AK200" s="98"/>
      <c r="AL200" s="98"/>
      <c r="AM200" s="98"/>
    </row>
    <row r="201" spans="1:39" ht="13.5">
      <c r="A201" s="85" t="s">
        <v>510</v>
      </c>
      <c r="B201" s="85" t="s">
        <v>511</v>
      </c>
      <c r="C201" s="86"/>
      <c r="D201" s="86"/>
      <c r="E201" s="86"/>
      <c r="F201" s="86"/>
      <c r="G201" s="86"/>
      <c r="H201" s="86"/>
      <c r="I201" s="86"/>
      <c r="J201" s="107"/>
      <c r="K201" s="83"/>
      <c r="L201" s="87"/>
      <c r="M201" s="87"/>
      <c r="N201" s="87"/>
      <c r="O201" s="107"/>
      <c r="P201" s="88">
        <f t="shared" si="25"/>
        <v>0</v>
      </c>
      <c r="Q201" s="84"/>
      <c r="R201" s="98"/>
      <c r="S201" s="98"/>
      <c r="T201" s="98"/>
      <c r="U201" s="98"/>
      <c r="V201" s="98"/>
      <c r="W201" s="98"/>
      <c r="X201" s="98"/>
      <c r="Y201" s="98"/>
      <c r="Z201" s="98"/>
      <c r="AA201" s="98"/>
      <c r="AB201" s="98"/>
      <c r="AC201" s="98"/>
      <c r="AD201" s="98"/>
      <c r="AE201" s="98"/>
      <c r="AF201" s="98"/>
      <c r="AG201" s="98"/>
      <c r="AH201" s="98"/>
      <c r="AI201" s="98"/>
      <c r="AJ201" s="98"/>
      <c r="AK201" s="98"/>
      <c r="AL201" s="98"/>
      <c r="AM201" s="98"/>
    </row>
    <row r="202" spans="1:39" ht="13.5">
      <c r="A202" s="85" t="s">
        <v>512</v>
      </c>
      <c r="B202" s="85" t="s">
        <v>513</v>
      </c>
      <c r="C202" s="86"/>
      <c r="D202" s="86"/>
      <c r="E202" s="86"/>
      <c r="F202" s="86"/>
      <c r="G202" s="86"/>
      <c r="H202" s="86"/>
      <c r="I202" s="86"/>
      <c r="J202" s="107"/>
      <c r="K202" s="83"/>
      <c r="L202" s="87"/>
      <c r="M202" s="87"/>
      <c r="N202" s="87"/>
      <c r="O202" s="107"/>
      <c r="P202" s="88">
        <f t="shared" si="25"/>
        <v>0</v>
      </c>
      <c r="Q202" s="84"/>
      <c r="R202" s="98"/>
      <c r="S202" s="98"/>
      <c r="T202" s="98"/>
      <c r="U202" s="98"/>
      <c r="V202" s="98"/>
      <c r="W202" s="98"/>
      <c r="X202" s="98"/>
      <c r="Y202" s="98"/>
      <c r="Z202" s="98"/>
      <c r="AA202" s="98"/>
      <c r="AB202" s="98"/>
      <c r="AC202" s="98"/>
      <c r="AD202" s="98"/>
      <c r="AE202" s="98"/>
      <c r="AF202" s="98"/>
      <c r="AG202" s="98"/>
      <c r="AH202" s="98"/>
      <c r="AI202" s="98"/>
      <c r="AJ202" s="98"/>
      <c r="AK202" s="98"/>
      <c r="AL202" s="98"/>
      <c r="AM202" s="98"/>
    </row>
    <row r="203" spans="1:39" ht="13.5">
      <c r="A203" s="85" t="s">
        <v>514</v>
      </c>
      <c r="B203" s="85" t="s">
        <v>515</v>
      </c>
      <c r="C203" s="86"/>
      <c r="D203" s="86"/>
      <c r="E203" s="86"/>
      <c r="F203" s="86"/>
      <c r="G203" s="86"/>
      <c r="H203" s="86"/>
      <c r="I203" s="86"/>
      <c r="J203" s="107"/>
      <c r="K203" s="83"/>
      <c r="L203" s="87"/>
      <c r="M203" s="87"/>
      <c r="N203" s="87"/>
      <c r="O203" s="107"/>
      <c r="P203" s="88">
        <f t="shared" si="25"/>
        <v>0</v>
      </c>
      <c r="Q203" s="84"/>
      <c r="R203" s="98"/>
      <c r="S203" s="98"/>
      <c r="T203" s="98"/>
      <c r="U203" s="98"/>
      <c r="V203" s="98"/>
      <c r="W203" s="98"/>
      <c r="X203" s="98"/>
      <c r="Y203" s="98"/>
      <c r="Z203" s="98"/>
      <c r="AA203" s="98"/>
      <c r="AB203" s="98"/>
      <c r="AC203" s="98"/>
      <c r="AD203" s="98"/>
      <c r="AE203" s="98"/>
      <c r="AF203" s="98"/>
      <c r="AG203" s="98"/>
      <c r="AH203" s="98"/>
      <c r="AI203" s="98"/>
      <c r="AJ203" s="98"/>
      <c r="AK203" s="98"/>
      <c r="AL203" s="98"/>
      <c r="AM203" s="98"/>
    </row>
    <row r="204" spans="1:39" ht="13.5">
      <c r="A204" s="85" t="s">
        <v>516</v>
      </c>
      <c r="B204" s="85" t="s">
        <v>517</v>
      </c>
      <c r="C204" s="86"/>
      <c r="D204" s="86"/>
      <c r="E204" s="86"/>
      <c r="F204" s="86"/>
      <c r="G204" s="86"/>
      <c r="H204" s="86"/>
      <c r="I204" s="86"/>
      <c r="J204" s="107"/>
      <c r="K204" s="83"/>
      <c r="L204" s="87"/>
      <c r="M204" s="87"/>
      <c r="N204" s="87"/>
      <c r="O204" s="107"/>
      <c r="P204" s="88">
        <f t="shared" si="25"/>
        <v>0</v>
      </c>
      <c r="Q204" s="84"/>
      <c r="R204" s="98"/>
      <c r="S204" s="98"/>
      <c r="T204" s="98"/>
      <c r="U204" s="98"/>
      <c r="V204" s="98"/>
      <c r="W204" s="98"/>
      <c r="X204" s="98"/>
      <c r="Y204" s="98"/>
      <c r="Z204" s="98"/>
      <c r="AA204" s="98"/>
      <c r="AB204" s="98"/>
      <c r="AC204" s="98"/>
      <c r="AD204" s="98"/>
      <c r="AE204" s="98"/>
      <c r="AF204" s="98"/>
      <c r="AG204" s="98"/>
      <c r="AH204" s="98"/>
      <c r="AI204" s="98"/>
      <c r="AJ204" s="98"/>
      <c r="AK204" s="98"/>
      <c r="AL204" s="98"/>
      <c r="AM204" s="98"/>
    </row>
    <row r="205" spans="1:39" ht="13.5">
      <c r="A205" s="85" t="s">
        <v>518</v>
      </c>
      <c r="B205" s="85" t="s">
        <v>0</v>
      </c>
      <c r="C205" s="86"/>
      <c r="D205" s="86"/>
      <c r="E205" s="86"/>
      <c r="F205" s="86"/>
      <c r="G205" s="86"/>
      <c r="H205" s="86"/>
      <c r="I205" s="86"/>
      <c r="J205" s="107"/>
      <c r="K205" s="83"/>
      <c r="L205" s="87"/>
      <c r="M205" s="87"/>
      <c r="N205" s="87"/>
      <c r="O205" s="107"/>
      <c r="P205" s="88">
        <f t="shared" si="25"/>
        <v>0</v>
      </c>
      <c r="Q205" s="84"/>
      <c r="R205" s="98"/>
      <c r="S205" s="98"/>
      <c r="T205" s="98"/>
      <c r="U205" s="98"/>
      <c r="V205" s="98"/>
      <c r="W205" s="98"/>
      <c r="X205" s="98"/>
      <c r="Y205" s="98"/>
      <c r="Z205" s="98"/>
      <c r="AA205" s="98"/>
      <c r="AB205" s="98"/>
      <c r="AC205" s="98"/>
      <c r="AD205" s="98"/>
      <c r="AE205" s="98"/>
      <c r="AF205" s="98"/>
      <c r="AG205" s="98"/>
      <c r="AH205" s="98"/>
      <c r="AI205" s="98"/>
      <c r="AJ205" s="98"/>
      <c r="AK205" s="98"/>
      <c r="AL205" s="98"/>
      <c r="AM205" s="98"/>
    </row>
    <row r="206" spans="1:39" ht="13.5">
      <c r="A206" s="85" t="s">
        <v>1</v>
      </c>
      <c r="B206" s="85" t="s">
        <v>2</v>
      </c>
      <c r="C206" s="86"/>
      <c r="D206" s="86"/>
      <c r="E206" s="86"/>
      <c r="F206" s="86"/>
      <c r="G206" s="86"/>
      <c r="H206" s="86"/>
      <c r="I206" s="86"/>
      <c r="J206" s="107"/>
      <c r="K206" s="83"/>
      <c r="L206" s="87"/>
      <c r="M206" s="87"/>
      <c r="N206" s="87"/>
      <c r="O206" s="107"/>
      <c r="P206" s="88">
        <f t="shared" si="25"/>
        <v>0</v>
      </c>
      <c r="Q206" s="84"/>
      <c r="R206" s="98"/>
      <c r="S206" s="98"/>
      <c r="T206" s="98"/>
      <c r="U206" s="98"/>
      <c r="V206" s="98"/>
      <c r="W206" s="98"/>
      <c r="X206" s="98"/>
      <c r="Y206" s="98"/>
      <c r="Z206" s="98"/>
      <c r="AA206" s="98"/>
      <c r="AB206" s="98"/>
      <c r="AC206" s="98"/>
      <c r="AD206" s="98"/>
      <c r="AE206" s="98"/>
      <c r="AF206" s="98"/>
      <c r="AG206" s="98"/>
      <c r="AH206" s="98"/>
      <c r="AI206" s="98"/>
      <c r="AJ206" s="98"/>
      <c r="AK206" s="98"/>
      <c r="AL206" s="98"/>
      <c r="AM206" s="98"/>
    </row>
    <row r="207" spans="1:39" ht="13.5">
      <c r="A207" s="85" t="s">
        <v>3</v>
      </c>
      <c r="B207" s="85" t="s">
        <v>4</v>
      </c>
      <c r="C207" s="86"/>
      <c r="D207" s="86"/>
      <c r="E207" s="86"/>
      <c r="F207" s="86"/>
      <c r="G207" s="86"/>
      <c r="H207" s="86"/>
      <c r="I207" s="86"/>
      <c r="J207" s="107"/>
      <c r="K207" s="83"/>
      <c r="L207" s="87"/>
      <c r="M207" s="87"/>
      <c r="N207" s="87"/>
      <c r="O207" s="107"/>
      <c r="P207" s="88">
        <f t="shared" si="25"/>
        <v>0</v>
      </c>
      <c r="Q207" s="84"/>
      <c r="R207" s="98"/>
      <c r="S207" s="98"/>
      <c r="T207" s="98"/>
      <c r="U207" s="98"/>
      <c r="V207" s="98"/>
      <c r="W207" s="98"/>
      <c r="X207" s="98"/>
      <c r="Y207" s="98"/>
      <c r="Z207" s="98"/>
      <c r="AA207" s="98"/>
      <c r="AB207" s="98"/>
      <c r="AC207" s="98"/>
      <c r="AD207" s="98"/>
      <c r="AE207" s="98"/>
      <c r="AF207" s="98"/>
      <c r="AG207" s="98"/>
      <c r="AH207" s="98"/>
      <c r="AI207" s="98"/>
      <c r="AJ207" s="98"/>
      <c r="AK207" s="98"/>
      <c r="AL207" s="98"/>
      <c r="AM207" s="98"/>
    </row>
    <row r="208" spans="1:39" ht="13.5">
      <c r="A208" s="85" t="s">
        <v>5</v>
      </c>
      <c r="B208" s="85" t="s">
        <v>6</v>
      </c>
      <c r="C208" s="86"/>
      <c r="D208" s="86"/>
      <c r="E208" s="86"/>
      <c r="F208" s="86"/>
      <c r="G208" s="86"/>
      <c r="H208" s="86"/>
      <c r="I208" s="86"/>
      <c r="J208" s="107"/>
      <c r="K208" s="83"/>
      <c r="L208" s="87"/>
      <c r="M208" s="87"/>
      <c r="N208" s="87"/>
      <c r="O208" s="107"/>
      <c r="P208" s="88">
        <f t="shared" si="25"/>
        <v>0</v>
      </c>
      <c r="Q208" s="84"/>
      <c r="R208" s="98"/>
      <c r="S208" s="98"/>
      <c r="T208" s="98"/>
      <c r="U208" s="98"/>
      <c r="V208" s="98"/>
      <c r="W208" s="98"/>
      <c r="X208" s="98"/>
      <c r="Y208" s="98"/>
      <c r="Z208" s="98"/>
      <c r="AA208" s="98"/>
      <c r="AB208" s="98"/>
      <c r="AC208" s="98"/>
      <c r="AD208" s="98"/>
      <c r="AE208" s="98"/>
      <c r="AF208" s="98"/>
      <c r="AG208" s="98"/>
      <c r="AH208" s="98"/>
      <c r="AI208" s="98"/>
      <c r="AJ208" s="98"/>
      <c r="AK208" s="98"/>
      <c r="AL208" s="98"/>
      <c r="AM208" s="98"/>
    </row>
    <row r="209" spans="1:39" ht="13.5">
      <c r="A209" s="93"/>
      <c r="B209" s="93" t="s">
        <v>683</v>
      </c>
      <c r="C209" s="88">
        <f>SUM(C198:C208)</f>
        <v>0</v>
      </c>
      <c r="D209" s="88">
        <f aca="true" t="shared" si="26" ref="D209:O209">SUM(D198:D208)</f>
        <v>0</v>
      </c>
      <c r="E209" s="88">
        <f t="shared" si="26"/>
        <v>0</v>
      </c>
      <c r="F209" s="88">
        <f t="shared" si="26"/>
        <v>0</v>
      </c>
      <c r="G209" s="88">
        <f t="shared" si="26"/>
        <v>0</v>
      </c>
      <c r="H209" s="88">
        <f t="shared" si="26"/>
        <v>0</v>
      </c>
      <c r="I209" s="88">
        <f t="shared" si="26"/>
        <v>0</v>
      </c>
      <c r="J209" s="88">
        <f t="shared" si="26"/>
        <v>0</v>
      </c>
      <c r="K209" s="88">
        <f t="shared" si="26"/>
        <v>0</v>
      </c>
      <c r="L209" s="88">
        <f t="shared" si="26"/>
        <v>0</v>
      </c>
      <c r="M209" s="88">
        <f t="shared" si="26"/>
        <v>0</v>
      </c>
      <c r="N209" s="88">
        <f t="shared" si="26"/>
        <v>0</v>
      </c>
      <c r="O209" s="88">
        <f t="shared" si="26"/>
        <v>0</v>
      </c>
      <c r="P209" s="88">
        <f t="shared" si="25"/>
        <v>0</v>
      </c>
      <c r="Q209" s="84"/>
      <c r="R209" s="98"/>
      <c r="S209" s="98"/>
      <c r="T209" s="98"/>
      <c r="U209" s="98"/>
      <c r="V209" s="98"/>
      <c r="W209" s="98"/>
      <c r="X209" s="98"/>
      <c r="Y209" s="98"/>
      <c r="Z209" s="98"/>
      <c r="AA209" s="98"/>
      <c r="AB209" s="98"/>
      <c r="AC209" s="98"/>
      <c r="AD209" s="98"/>
      <c r="AE209" s="98"/>
      <c r="AF209" s="98"/>
      <c r="AG209" s="98"/>
      <c r="AH209" s="98"/>
      <c r="AI209" s="98"/>
      <c r="AJ209" s="98"/>
      <c r="AK209" s="98"/>
      <c r="AL209" s="98"/>
      <c r="AM209" s="98"/>
    </row>
    <row r="210" spans="1:39" ht="13.5">
      <c r="A210" s="81"/>
      <c r="B210" s="81" t="s">
        <v>7</v>
      </c>
      <c r="C210" s="94"/>
      <c r="D210" s="94"/>
      <c r="E210" s="94"/>
      <c r="F210" s="94"/>
      <c r="G210" s="94"/>
      <c r="H210" s="94"/>
      <c r="I210" s="94"/>
      <c r="J210" s="107"/>
      <c r="K210" s="95"/>
      <c r="L210" s="95"/>
      <c r="M210" s="95"/>
      <c r="N210" s="107"/>
      <c r="O210" s="107"/>
      <c r="P210" s="94"/>
      <c r="Q210" s="96"/>
      <c r="R210" s="98"/>
      <c r="S210" s="98"/>
      <c r="T210" s="98"/>
      <c r="U210" s="98"/>
      <c r="V210" s="98"/>
      <c r="W210" s="98"/>
      <c r="X210" s="98"/>
      <c r="Y210" s="98"/>
      <c r="Z210" s="98"/>
      <c r="AA210" s="98"/>
      <c r="AB210" s="98"/>
      <c r="AC210" s="98"/>
      <c r="AD210" s="98"/>
      <c r="AE210" s="98"/>
      <c r="AF210" s="98"/>
      <c r="AG210" s="98"/>
      <c r="AH210" s="98"/>
      <c r="AI210" s="98"/>
      <c r="AJ210" s="98"/>
      <c r="AK210" s="98"/>
      <c r="AL210" s="98"/>
      <c r="AM210" s="98"/>
    </row>
    <row r="211" spans="1:39" ht="13.5">
      <c r="A211" s="85" t="s">
        <v>8</v>
      </c>
      <c r="B211" s="85" t="s">
        <v>9</v>
      </c>
      <c r="C211" s="86"/>
      <c r="D211" s="86"/>
      <c r="E211" s="86"/>
      <c r="F211" s="86"/>
      <c r="G211" s="86"/>
      <c r="H211" s="86"/>
      <c r="I211" s="86"/>
      <c r="J211" s="107"/>
      <c r="K211" s="83"/>
      <c r="L211" s="87"/>
      <c r="M211" s="87"/>
      <c r="N211" s="87"/>
      <c r="O211" s="107"/>
      <c r="P211" s="88">
        <f aca="true" t="shared" si="27" ref="P211:P231">SUM(C211:O211)</f>
        <v>0</v>
      </c>
      <c r="Q211" s="84"/>
      <c r="R211" s="98"/>
      <c r="S211" s="98"/>
      <c r="T211" s="98"/>
      <c r="U211" s="98"/>
      <c r="V211" s="98"/>
      <c r="W211" s="98"/>
      <c r="X211" s="98"/>
      <c r="Y211" s="98"/>
      <c r="Z211" s="98"/>
      <c r="AA211" s="98"/>
      <c r="AB211" s="98"/>
      <c r="AC211" s="98"/>
      <c r="AD211" s="98"/>
      <c r="AE211" s="98"/>
      <c r="AF211" s="98"/>
      <c r="AG211" s="98"/>
      <c r="AH211" s="98"/>
      <c r="AI211" s="98"/>
      <c r="AJ211" s="98"/>
      <c r="AK211" s="98"/>
      <c r="AL211" s="98"/>
      <c r="AM211" s="98"/>
    </row>
    <row r="212" spans="1:39" ht="13.5">
      <c r="A212" s="85" t="s">
        <v>10</v>
      </c>
      <c r="B212" s="85" t="s">
        <v>11</v>
      </c>
      <c r="C212" s="86"/>
      <c r="D212" s="86"/>
      <c r="E212" s="86"/>
      <c r="F212" s="86"/>
      <c r="G212" s="86"/>
      <c r="H212" s="86"/>
      <c r="I212" s="86"/>
      <c r="J212" s="107"/>
      <c r="K212" s="83"/>
      <c r="L212" s="87"/>
      <c r="M212" s="87"/>
      <c r="N212" s="87"/>
      <c r="O212" s="107"/>
      <c r="P212" s="88">
        <f t="shared" si="27"/>
        <v>0</v>
      </c>
      <c r="Q212" s="84"/>
      <c r="R212" s="98"/>
      <c r="S212" s="98"/>
      <c r="T212" s="98"/>
      <c r="U212" s="98"/>
      <c r="V212" s="98"/>
      <c r="W212" s="98"/>
      <c r="X212" s="98"/>
      <c r="Y212" s="98"/>
      <c r="Z212" s="98"/>
      <c r="AA212" s="98"/>
      <c r="AB212" s="98"/>
      <c r="AC212" s="98"/>
      <c r="AD212" s="98"/>
      <c r="AE212" s="98"/>
      <c r="AF212" s="98"/>
      <c r="AG212" s="98"/>
      <c r="AH212" s="98"/>
      <c r="AI212" s="98"/>
      <c r="AJ212" s="98"/>
      <c r="AK212" s="98"/>
      <c r="AL212" s="98"/>
      <c r="AM212" s="98"/>
    </row>
    <row r="213" spans="1:39" ht="13.5">
      <c r="A213" s="85" t="s">
        <v>12</v>
      </c>
      <c r="B213" s="85" t="s">
        <v>13</v>
      </c>
      <c r="C213" s="86"/>
      <c r="D213" s="86"/>
      <c r="E213" s="86"/>
      <c r="F213" s="86"/>
      <c r="G213" s="86"/>
      <c r="H213" s="86"/>
      <c r="I213" s="86"/>
      <c r="J213" s="107"/>
      <c r="K213" s="83"/>
      <c r="L213" s="87"/>
      <c r="M213" s="87"/>
      <c r="N213" s="87"/>
      <c r="O213" s="107"/>
      <c r="P213" s="88">
        <f t="shared" si="27"/>
        <v>0</v>
      </c>
      <c r="Q213" s="84"/>
      <c r="R213" s="98"/>
      <c r="S213" s="98"/>
      <c r="T213" s="98"/>
      <c r="U213" s="98"/>
      <c r="V213" s="98"/>
      <c r="W213" s="98"/>
      <c r="X213" s="98"/>
      <c r="Y213" s="98"/>
      <c r="Z213" s="98"/>
      <c r="AA213" s="98"/>
      <c r="AB213" s="98"/>
      <c r="AC213" s="98"/>
      <c r="AD213" s="98"/>
      <c r="AE213" s="98"/>
      <c r="AF213" s="98"/>
      <c r="AG213" s="98"/>
      <c r="AH213" s="98"/>
      <c r="AI213" s="98"/>
      <c r="AJ213" s="98"/>
      <c r="AK213" s="98"/>
      <c r="AL213" s="98"/>
      <c r="AM213" s="98"/>
    </row>
    <row r="214" spans="1:39" ht="13.5">
      <c r="A214" s="85" t="s">
        <v>14</v>
      </c>
      <c r="B214" s="85" t="s">
        <v>15</v>
      </c>
      <c r="C214" s="86"/>
      <c r="D214" s="86"/>
      <c r="E214" s="86"/>
      <c r="F214" s="86"/>
      <c r="G214" s="86"/>
      <c r="H214" s="86"/>
      <c r="I214" s="86"/>
      <c r="J214" s="107"/>
      <c r="K214" s="83"/>
      <c r="L214" s="304"/>
      <c r="M214" s="304"/>
      <c r="N214" s="304"/>
      <c r="O214" s="107"/>
      <c r="P214" s="88">
        <f t="shared" si="27"/>
        <v>0</v>
      </c>
      <c r="Q214" s="84"/>
      <c r="R214" s="98"/>
      <c r="S214" s="98"/>
      <c r="T214" s="98"/>
      <c r="U214" s="98"/>
      <c r="V214" s="98"/>
      <c r="W214" s="98"/>
      <c r="X214" s="98"/>
      <c r="Y214" s="98"/>
      <c r="Z214" s="98"/>
      <c r="AA214" s="98"/>
      <c r="AB214" s="98"/>
      <c r="AC214" s="98"/>
      <c r="AD214" s="98"/>
      <c r="AE214" s="98"/>
      <c r="AF214" s="98"/>
      <c r="AG214" s="98"/>
      <c r="AH214" s="98"/>
      <c r="AI214" s="98"/>
      <c r="AJ214" s="98"/>
      <c r="AK214" s="98"/>
      <c r="AL214" s="98"/>
      <c r="AM214" s="98"/>
    </row>
    <row r="215" spans="1:39" ht="13.5">
      <c r="A215" s="85" t="s">
        <v>16</v>
      </c>
      <c r="B215" s="85" t="s">
        <v>17</v>
      </c>
      <c r="C215" s="86"/>
      <c r="D215" s="86"/>
      <c r="E215" s="86"/>
      <c r="F215" s="86"/>
      <c r="G215" s="86"/>
      <c r="H215" s="86"/>
      <c r="I215" s="86"/>
      <c r="J215" s="107"/>
      <c r="K215" s="83"/>
      <c r="L215" s="304"/>
      <c r="M215" s="304"/>
      <c r="N215" s="304"/>
      <c r="O215" s="107"/>
      <c r="P215" s="88">
        <f t="shared" si="27"/>
        <v>0</v>
      </c>
      <c r="Q215" s="84"/>
      <c r="R215" s="98"/>
      <c r="S215" s="98"/>
      <c r="T215" s="98"/>
      <c r="U215" s="98"/>
      <c r="V215" s="98"/>
      <c r="W215" s="98"/>
      <c r="X215" s="98"/>
      <c r="Y215" s="98"/>
      <c r="Z215" s="98"/>
      <c r="AA215" s="98"/>
      <c r="AB215" s="98"/>
      <c r="AC215" s="98"/>
      <c r="AD215" s="98"/>
      <c r="AE215" s="98"/>
      <c r="AF215" s="98"/>
      <c r="AG215" s="98"/>
      <c r="AH215" s="98"/>
      <c r="AI215" s="98"/>
      <c r="AJ215" s="98"/>
      <c r="AK215" s="98"/>
      <c r="AL215" s="98"/>
      <c r="AM215" s="98"/>
    </row>
    <row r="216" spans="1:39" ht="13.5">
      <c r="A216" s="85" t="s">
        <v>18</v>
      </c>
      <c r="B216" s="85" t="s">
        <v>431</v>
      </c>
      <c r="C216" s="86"/>
      <c r="D216" s="86"/>
      <c r="E216" s="86"/>
      <c r="F216" s="86"/>
      <c r="G216" s="86"/>
      <c r="H216" s="86"/>
      <c r="I216" s="86"/>
      <c r="J216" s="107"/>
      <c r="K216" s="83"/>
      <c r="L216" s="87"/>
      <c r="M216" s="87"/>
      <c r="N216" s="87"/>
      <c r="O216" s="107"/>
      <c r="P216" s="88">
        <f t="shared" si="27"/>
        <v>0</v>
      </c>
      <c r="Q216" s="84"/>
      <c r="R216" s="98"/>
      <c r="S216" s="98"/>
      <c r="T216" s="98"/>
      <c r="U216" s="98"/>
      <c r="V216" s="98"/>
      <c r="W216" s="98"/>
      <c r="X216" s="98"/>
      <c r="Y216" s="98"/>
      <c r="Z216" s="98"/>
      <c r="AA216" s="98"/>
      <c r="AB216" s="98"/>
      <c r="AC216" s="98"/>
      <c r="AD216" s="98"/>
      <c r="AE216" s="98"/>
      <c r="AF216" s="98"/>
      <c r="AG216" s="98"/>
      <c r="AH216" s="98"/>
      <c r="AI216" s="98"/>
      <c r="AJ216" s="98"/>
      <c r="AK216" s="98"/>
      <c r="AL216" s="98"/>
      <c r="AM216" s="98"/>
    </row>
    <row r="217" spans="1:39" ht="13.5">
      <c r="A217" s="85" t="s">
        <v>19</v>
      </c>
      <c r="B217" s="85" t="s">
        <v>445</v>
      </c>
      <c r="C217" s="86"/>
      <c r="D217" s="86"/>
      <c r="E217" s="86"/>
      <c r="F217" s="86"/>
      <c r="G217" s="86"/>
      <c r="H217" s="86"/>
      <c r="I217" s="86"/>
      <c r="J217" s="107"/>
      <c r="K217" s="83"/>
      <c r="L217" s="87"/>
      <c r="M217" s="87"/>
      <c r="N217" s="87"/>
      <c r="O217" s="107"/>
      <c r="P217" s="88">
        <f t="shared" si="27"/>
        <v>0</v>
      </c>
      <c r="Q217" s="84"/>
      <c r="R217" s="98"/>
      <c r="S217" s="98"/>
      <c r="T217" s="98"/>
      <c r="U217" s="98"/>
      <c r="V217" s="98"/>
      <c r="W217" s="98"/>
      <c r="X217" s="98"/>
      <c r="Y217" s="98"/>
      <c r="Z217" s="98"/>
      <c r="AA217" s="98"/>
      <c r="AB217" s="98"/>
      <c r="AC217" s="98"/>
      <c r="AD217" s="98"/>
      <c r="AE217" s="98"/>
      <c r="AF217" s="98"/>
      <c r="AG217" s="98"/>
      <c r="AH217" s="98"/>
      <c r="AI217" s="98"/>
      <c r="AJ217" s="98"/>
      <c r="AK217" s="98"/>
      <c r="AL217" s="98"/>
      <c r="AM217" s="98"/>
    </row>
    <row r="218" spans="1:39" ht="13.5">
      <c r="A218" s="85" t="s">
        <v>20</v>
      </c>
      <c r="B218" s="85" t="s">
        <v>541</v>
      </c>
      <c r="C218" s="86"/>
      <c r="D218" s="86"/>
      <c r="E218" s="86"/>
      <c r="F218" s="86"/>
      <c r="G218" s="86"/>
      <c r="H218" s="86"/>
      <c r="I218" s="86"/>
      <c r="J218" s="107"/>
      <c r="K218" s="83"/>
      <c r="L218" s="87"/>
      <c r="M218" s="87"/>
      <c r="N218" s="87"/>
      <c r="O218" s="107"/>
      <c r="P218" s="88">
        <f t="shared" si="27"/>
        <v>0</v>
      </c>
      <c r="Q218" s="84"/>
      <c r="R218" s="98"/>
      <c r="S218" s="98"/>
      <c r="T218" s="98"/>
      <c r="U218" s="98"/>
      <c r="V218" s="98"/>
      <c r="W218" s="98"/>
      <c r="X218" s="98"/>
      <c r="Y218" s="98"/>
      <c r="Z218" s="98"/>
      <c r="AA218" s="98"/>
      <c r="AB218" s="98"/>
      <c r="AC218" s="98"/>
      <c r="AD218" s="98"/>
      <c r="AE218" s="98"/>
      <c r="AF218" s="98"/>
      <c r="AG218" s="98"/>
      <c r="AH218" s="98"/>
      <c r="AI218" s="98"/>
      <c r="AJ218" s="98"/>
      <c r="AK218" s="98"/>
      <c r="AL218" s="98"/>
      <c r="AM218" s="98"/>
    </row>
    <row r="219" spans="1:39" ht="13.5">
      <c r="A219" s="85" t="s">
        <v>22</v>
      </c>
      <c r="B219" s="85" t="s">
        <v>405</v>
      </c>
      <c r="C219" s="86"/>
      <c r="D219" s="86"/>
      <c r="E219" s="86"/>
      <c r="F219" s="86"/>
      <c r="G219" s="86"/>
      <c r="H219" s="86"/>
      <c r="I219" s="86"/>
      <c r="J219" s="107"/>
      <c r="K219" s="83"/>
      <c r="L219" s="107"/>
      <c r="M219" s="83"/>
      <c r="N219" s="83"/>
      <c r="O219" s="107"/>
      <c r="P219" s="88">
        <f t="shared" si="27"/>
        <v>0</v>
      </c>
      <c r="Q219" s="84"/>
      <c r="R219" s="98"/>
      <c r="S219" s="98"/>
      <c r="T219" s="98"/>
      <c r="U219" s="98"/>
      <c r="V219" s="98"/>
      <c r="W219" s="98"/>
      <c r="X219" s="98"/>
      <c r="Y219" s="98"/>
      <c r="Z219" s="98"/>
      <c r="AA219" s="98"/>
      <c r="AB219" s="98"/>
      <c r="AC219" s="98"/>
      <c r="AD219" s="98"/>
      <c r="AE219" s="98"/>
      <c r="AF219" s="98"/>
      <c r="AG219" s="98"/>
      <c r="AH219" s="98"/>
      <c r="AI219" s="98"/>
      <c r="AJ219" s="98"/>
      <c r="AK219" s="98"/>
      <c r="AL219" s="98"/>
      <c r="AM219" s="98"/>
    </row>
    <row r="220" spans="1:39" ht="13.5">
      <c r="A220" s="85" t="s">
        <v>23</v>
      </c>
      <c r="B220" s="85" t="s">
        <v>24</v>
      </c>
      <c r="C220" s="86"/>
      <c r="D220" s="86"/>
      <c r="E220" s="86"/>
      <c r="F220" s="86"/>
      <c r="G220" s="86"/>
      <c r="H220" s="86"/>
      <c r="I220" s="86"/>
      <c r="J220" s="107"/>
      <c r="K220" s="83"/>
      <c r="L220" s="87"/>
      <c r="M220" s="87"/>
      <c r="N220" s="87"/>
      <c r="O220" s="107"/>
      <c r="P220" s="88">
        <f t="shared" si="27"/>
        <v>0</v>
      </c>
      <c r="Q220" s="84"/>
      <c r="R220" s="98"/>
      <c r="S220" s="98"/>
      <c r="T220" s="98"/>
      <c r="U220" s="98"/>
      <c r="V220" s="98"/>
      <c r="W220" s="98"/>
      <c r="X220" s="98"/>
      <c r="Y220" s="98"/>
      <c r="Z220" s="98"/>
      <c r="AA220" s="98"/>
      <c r="AB220" s="98"/>
      <c r="AC220" s="98"/>
      <c r="AD220" s="98"/>
      <c r="AE220" s="98"/>
      <c r="AF220" s="98"/>
      <c r="AG220" s="98"/>
      <c r="AH220" s="98"/>
      <c r="AI220" s="98"/>
      <c r="AJ220" s="98"/>
      <c r="AK220" s="98"/>
      <c r="AL220" s="98"/>
      <c r="AM220" s="98"/>
    </row>
    <row r="221" spans="1:39" ht="13.5">
      <c r="A221" s="85" t="s">
        <v>25</v>
      </c>
      <c r="B221" s="85" t="s">
        <v>26</v>
      </c>
      <c r="C221" s="86"/>
      <c r="D221" s="86"/>
      <c r="E221" s="86"/>
      <c r="F221" s="86"/>
      <c r="G221" s="86"/>
      <c r="H221" s="86"/>
      <c r="I221" s="86"/>
      <c r="J221" s="107"/>
      <c r="K221" s="83"/>
      <c r="L221" s="87"/>
      <c r="M221" s="87"/>
      <c r="N221" s="87"/>
      <c r="O221" s="107"/>
      <c r="P221" s="88">
        <f t="shared" si="27"/>
        <v>0</v>
      </c>
      <c r="Q221" s="84"/>
      <c r="R221" s="98"/>
      <c r="S221" s="98"/>
      <c r="T221" s="98"/>
      <c r="U221" s="98"/>
      <c r="V221" s="98"/>
      <c r="W221" s="98"/>
      <c r="X221" s="98"/>
      <c r="Y221" s="98"/>
      <c r="Z221" s="98"/>
      <c r="AA221" s="98"/>
      <c r="AB221" s="98"/>
      <c r="AC221" s="98"/>
      <c r="AD221" s="98"/>
      <c r="AE221" s="98"/>
      <c r="AF221" s="98"/>
      <c r="AG221" s="98"/>
      <c r="AH221" s="98"/>
      <c r="AI221" s="98"/>
      <c r="AJ221" s="98"/>
      <c r="AK221" s="98"/>
      <c r="AL221" s="98"/>
      <c r="AM221" s="98"/>
    </row>
    <row r="222" spans="1:39" ht="13.5">
      <c r="A222" s="85" t="s">
        <v>27</v>
      </c>
      <c r="B222" s="85" t="s">
        <v>28</v>
      </c>
      <c r="C222" s="86"/>
      <c r="D222" s="86"/>
      <c r="E222" s="86"/>
      <c r="F222" s="86"/>
      <c r="G222" s="86"/>
      <c r="H222" s="86"/>
      <c r="I222" s="86"/>
      <c r="J222" s="107"/>
      <c r="K222" s="83"/>
      <c r="L222" s="87"/>
      <c r="M222" s="87"/>
      <c r="N222" s="87"/>
      <c r="O222" s="107"/>
      <c r="P222" s="88">
        <f t="shared" si="27"/>
        <v>0</v>
      </c>
      <c r="Q222" s="84"/>
      <c r="R222" s="98"/>
      <c r="S222" s="98"/>
      <c r="T222" s="98"/>
      <c r="U222" s="98"/>
      <c r="V222" s="98"/>
      <c r="W222" s="98"/>
      <c r="X222" s="98"/>
      <c r="Y222" s="98"/>
      <c r="Z222" s="98"/>
      <c r="AA222" s="98"/>
      <c r="AB222" s="98"/>
      <c r="AC222" s="98"/>
      <c r="AD222" s="98"/>
      <c r="AE222" s="98"/>
      <c r="AF222" s="98"/>
      <c r="AG222" s="98"/>
      <c r="AH222" s="98"/>
      <c r="AI222" s="98"/>
      <c r="AJ222" s="98"/>
      <c r="AK222" s="98"/>
      <c r="AL222" s="98"/>
      <c r="AM222" s="98"/>
    </row>
    <row r="223" spans="1:39" ht="13.5">
      <c r="A223" s="85" t="s">
        <v>29</v>
      </c>
      <c r="B223" s="85" t="s">
        <v>527</v>
      </c>
      <c r="C223" s="86"/>
      <c r="D223" s="86"/>
      <c r="E223" s="86"/>
      <c r="F223" s="86"/>
      <c r="G223" s="86"/>
      <c r="H223" s="86"/>
      <c r="I223" s="86"/>
      <c r="J223" s="107"/>
      <c r="K223" s="83"/>
      <c r="L223" s="86"/>
      <c r="M223" s="86"/>
      <c r="N223" s="86"/>
      <c r="O223" s="107"/>
      <c r="P223" s="88">
        <f t="shared" si="27"/>
        <v>0</v>
      </c>
      <c r="Q223" s="84"/>
      <c r="R223" s="98"/>
      <c r="S223" s="98"/>
      <c r="T223" s="98"/>
      <c r="U223" s="98"/>
      <c r="V223" s="98"/>
      <c r="W223" s="98"/>
      <c r="X223" s="98"/>
      <c r="Y223" s="98"/>
      <c r="Z223" s="98"/>
      <c r="AA223" s="98"/>
      <c r="AB223" s="98"/>
      <c r="AC223" s="98"/>
      <c r="AD223" s="98"/>
      <c r="AE223" s="98"/>
      <c r="AF223" s="98"/>
      <c r="AG223" s="98"/>
      <c r="AH223" s="98"/>
      <c r="AI223" s="98"/>
      <c r="AJ223" s="98"/>
      <c r="AK223" s="98"/>
      <c r="AL223" s="98"/>
      <c r="AM223" s="98"/>
    </row>
    <row r="224" spans="1:39" ht="13.5">
      <c r="A224" s="85" t="s">
        <v>30</v>
      </c>
      <c r="B224" s="85" t="s">
        <v>31</v>
      </c>
      <c r="C224" s="86"/>
      <c r="D224" s="86"/>
      <c r="E224" s="86"/>
      <c r="F224" s="86"/>
      <c r="G224" s="86"/>
      <c r="H224" s="86"/>
      <c r="I224" s="86"/>
      <c r="J224" s="107"/>
      <c r="K224" s="83"/>
      <c r="L224" s="87"/>
      <c r="M224" s="87"/>
      <c r="N224" s="87"/>
      <c r="O224" s="107"/>
      <c r="P224" s="88">
        <f t="shared" si="27"/>
        <v>0</v>
      </c>
      <c r="Q224" s="84"/>
      <c r="R224" s="98"/>
      <c r="S224" s="98"/>
      <c r="T224" s="98"/>
      <c r="U224" s="98"/>
      <c r="V224" s="98"/>
      <c r="W224" s="98"/>
      <c r="X224" s="98"/>
      <c r="Y224" s="98"/>
      <c r="Z224" s="98"/>
      <c r="AA224" s="98"/>
      <c r="AB224" s="98"/>
      <c r="AC224" s="98"/>
      <c r="AD224" s="98"/>
      <c r="AE224" s="98"/>
      <c r="AF224" s="98"/>
      <c r="AG224" s="98"/>
      <c r="AH224" s="98"/>
      <c r="AI224" s="98"/>
      <c r="AJ224" s="98"/>
      <c r="AK224" s="98"/>
      <c r="AL224" s="98"/>
      <c r="AM224" s="98"/>
    </row>
    <row r="225" spans="1:39" ht="13.5">
      <c r="A225" s="111" t="s">
        <v>601</v>
      </c>
      <c r="B225" s="182" t="s">
        <v>604</v>
      </c>
      <c r="C225" s="86"/>
      <c r="D225" s="86"/>
      <c r="E225" s="86"/>
      <c r="F225" s="86"/>
      <c r="G225" s="86"/>
      <c r="H225" s="86"/>
      <c r="I225" s="86"/>
      <c r="J225" s="107"/>
      <c r="K225" s="83"/>
      <c r="L225" s="87"/>
      <c r="M225" s="87"/>
      <c r="N225" s="87"/>
      <c r="O225" s="107"/>
      <c r="P225" s="88">
        <f t="shared" si="27"/>
        <v>0</v>
      </c>
      <c r="Q225" s="84"/>
      <c r="R225" s="98"/>
      <c r="S225" s="98"/>
      <c r="T225" s="98"/>
      <c r="U225" s="98"/>
      <c r="V225" s="98"/>
      <c r="W225" s="98"/>
      <c r="X225" s="98"/>
      <c r="Y225" s="98"/>
      <c r="Z225" s="98"/>
      <c r="AA225" s="98"/>
      <c r="AB225" s="98"/>
      <c r="AC225" s="98"/>
      <c r="AD225" s="98"/>
      <c r="AE225" s="98"/>
      <c r="AF225" s="98"/>
      <c r="AG225" s="98"/>
      <c r="AH225" s="98"/>
      <c r="AI225" s="98"/>
      <c r="AJ225" s="98"/>
      <c r="AK225" s="98"/>
      <c r="AL225" s="98"/>
      <c r="AM225" s="98"/>
    </row>
    <row r="226" spans="1:39" ht="13.5">
      <c r="A226" s="85" t="s">
        <v>32</v>
      </c>
      <c r="B226" s="85" t="s">
        <v>33</v>
      </c>
      <c r="C226" s="86"/>
      <c r="D226" s="86"/>
      <c r="E226" s="86"/>
      <c r="F226" s="86"/>
      <c r="G226" s="86"/>
      <c r="H226" s="86"/>
      <c r="I226" s="86"/>
      <c r="J226" s="107"/>
      <c r="K226" s="83"/>
      <c r="L226" s="87"/>
      <c r="M226" s="87"/>
      <c r="N226" s="87"/>
      <c r="O226" s="107"/>
      <c r="P226" s="88">
        <f t="shared" si="27"/>
        <v>0</v>
      </c>
      <c r="Q226" s="84"/>
      <c r="R226" s="98"/>
      <c r="S226" s="98"/>
      <c r="T226" s="98"/>
      <c r="U226" s="98"/>
      <c r="V226" s="98"/>
      <c r="W226" s="98"/>
      <c r="X226" s="98"/>
      <c r="Y226" s="98"/>
      <c r="Z226" s="98"/>
      <c r="AA226" s="98"/>
      <c r="AB226" s="98"/>
      <c r="AC226" s="98"/>
      <c r="AD226" s="98"/>
      <c r="AE226" s="98"/>
      <c r="AF226" s="98"/>
      <c r="AG226" s="98"/>
      <c r="AH226" s="98"/>
      <c r="AI226" s="98"/>
      <c r="AJ226" s="98"/>
      <c r="AK226" s="98"/>
      <c r="AL226" s="98"/>
      <c r="AM226" s="98"/>
    </row>
    <row r="227" spans="1:39" ht="13.5">
      <c r="A227" s="85" t="s">
        <v>34</v>
      </c>
      <c r="B227" s="85" t="s">
        <v>35</v>
      </c>
      <c r="C227" s="86"/>
      <c r="D227" s="86"/>
      <c r="E227" s="86"/>
      <c r="F227" s="86"/>
      <c r="G227" s="86"/>
      <c r="H227" s="86"/>
      <c r="I227" s="86"/>
      <c r="J227" s="107"/>
      <c r="K227" s="83"/>
      <c r="L227" s="87"/>
      <c r="M227" s="87"/>
      <c r="N227" s="87"/>
      <c r="O227" s="107"/>
      <c r="P227" s="88">
        <f t="shared" si="27"/>
        <v>0</v>
      </c>
      <c r="Q227" s="84"/>
      <c r="R227" s="98"/>
      <c r="S227" s="98"/>
      <c r="T227" s="98"/>
      <c r="U227" s="98"/>
      <c r="V227" s="98"/>
      <c r="W227" s="98"/>
      <c r="X227" s="98"/>
      <c r="Y227" s="98"/>
      <c r="Z227" s="98"/>
      <c r="AA227" s="98"/>
      <c r="AB227" s="98"/>
      <c r="AC227" s="98"/>
      <c r="AD227" s="98"/>
      <c r="AE227" s="98"/>
      <c r="AF227" s="98"/>
      <c r="AG227" s="98"/>
      <c r="AH227" s="98"/>
      <c r="AI227" s="98"/>
      <c r="AJ227" s="98"/>
      <c r="AK227" s="98"/>
      <c r="AL227" s="98"/>
      <c r="AM227" s="98"/>
    </row>
    <row r="228" spans="1:39" ht="13.5">
      <c r="A228" s="109" t="s">
        <v>36</v>
      </c>
      <c r="B228" s="85" t="s">
        <v>37</v>
      </c>
      <c r="C228" s="82"/>
      <c r="D228" s="82"/>
      <c r="E228" s="82"/>
      <c r="F228" s="82"/>
      <c r="G228" s="82"/>
      <c r="H228" s="82"/>
      <c r="I228" s="82"/>
      <c r="J228" s="82"/>
      <c r="K228" s="87"/>
      <c r="L228" s="191"/>
      <c r="M228" s="191"/>
      <c r="N228" s="191"/>
      <c r="O228" s="107"/>
      <c r="P228" s="88">
        <f t="shared" si="27"/>
        <v>0</v>
      </c>
      <c r="Q228" s="84"/>
      <c r="R228" s="98"/>
      <c r="S228" s="98"/>
      <c r="T228" s="98"/>
      <c r="U228" s="98"/>
      <c r="V228" s="98"/>
      <c r="W228" s="98"/>
      <c r="X228" s="98"/>
      <c r="Y228" s="98"/>
      <c r="Z228" s="98"/>
      <c r="AA228" s="98"/>
      <c r="AB228" s="98"/>
      <c r="AC228" s="98"/>
      <c r="AD228" s="98"/>
      <c r="AE228" s="98"/>
      <c r="AF228" s="98"/>
      <c r="AG228" s="98"/>
      <c r="AH228" s="98"/>
      <c r="AI228" s="98"/>
      <c r="AJ228" s="98"/>
      <c r="AK228" s="98"/>
      <c r="AL228" s="98"/>
      <c r="AM228" s="98"/>
    </row>
    <row r="229" spans="1:39" ht="13.5">
      <c r="A229" s="109"/>
      <c r="B229" s="85" t="s">
        <v>38</v>
      </c>
      <c r="C229" s="82"/>
      <c r="D229" s="82"/>
      <c r="E229" s="86"/>
      <c r="F229" s="82"/>
      <c r="G229" s="82"/>
      <c r="H229" s="82"/>
      <c r="I229" s="82"/>
      <c r="J229" s="82"/>
      <c r="K229" s="83"/>
      <c r="L229" s="192"/>
      <c r="M229" s="192"/>
      <c r="N229" s="192"/>
      <c r="O229" s="107"/>
      <c r="P229" s="88">
        <f t="shared" si="27"/>
        <v>0</v>
      </c>
      <c r="Q229" s="84"/>
      <c r="R229" s="98"/>
      <c r="S229" s="98"/>
      <c r="T229" s="98"/>
      <c r="U229" s="98"/>
      <c r="V229" s="98"/>
      <c r="W229" s="98"/>
      <c r="X229" s="98"/>
      <c r="Y229" s="98"/>
      <c r="Z229" s="98"/>
      <c r="AA229" s="98"/>
      <c r="AB229" s="98"/>
      <c r="AC229" s="98"/>
      <c r="AD229" s="98"/>
      <c r="AE229" s="98"/>
      <c r="AF229" s="98"/>
      <c r="AG229" s="98"/>
      <c r="AH229" s="98"/>
      <c r="AI229" s="98"/>
      <c r="AJ229" s="98"/>
      <c r="AK229" s="98"/>
      <c r="AL229" s="98"/>
      <c r="AM229" s="98"/>
    </row>
    <row r="230" spans="1:39" ht="13.5">
      <c r="A230" s="109"/>
      <c r="B230" s="68" t="s">
        <v>39</v>
      </c>
      <c r="C230" s="193"/>
      <c r="D230" s="193"/>
      <c r="E230" s="193"/>
      <c r="F230" s="193"/>
      <c r="G230" s="193"/>
      <c r="H230" s="193"/>
      <c r="I230" s="193"/>
      <c r="J230" s="194"/>
      <c r="K230" s="195"/>
      <c r="L230" s="249"/>
      <c r="M230" s="249"/>
      <c r="N230" s="249"/>
      <c r="O230" s="107"/>
      <c r="P230" s="88">
        <f t="shared" si="27"/>
        <v>0</v>
      </c>
      <c r="Q230" s="84"/>
      <c r="R230" s="98"/>
      <c r="S230" s="98"/>
      <c r="T230" s="98"/>
      <c r="U230" s="98"/>
      <c r="V230" s="98"/>
      <c r="W230" s="98"/>
      <c r="X230" s="98"/>
      <c r="Y230" s="98"/>
      <c r="Z230" s="98"/>
      <c r="AA230" s="98"/>
      <c r="AB230" s="98"/>
      <c r="AC230" s="98"/>
      <c r="AD230" s="98"/>
      <c r="AE230" s="98"/>
      <c r="AF230" s="98"/>
      <c r="AG230" s="98"/>
      <c r="AH230" s="98"/>
      <c r="AI230" s="98"/>
      <c r="AJ230" s="98"/>
      <c r="AK230" s="98"/>
      <c r="AL230" s="98"/>
      <c r="AM230" s="98"/>
    </row>
    <row r="231" spans="1:39" ht="13.5">
      <c r="A231" s="93"/>
      <c r="B231" s="93" t="s">
        <v>684</v>
      </c>
      <c r="C231" s="88">
        <f>SUM(C211:C230)</f>
        <v>0</v>
      </c>
      <c r="D231" s="88">
        <f aca="true" t="shared" si="28" ref="D231:O231">SUM(D211:D230)</f>
        <v>0</v>
      </c>
      <c r="E231" s="88">
        <f t="shared" si="28"/>
        <v>0</v>
      </c>
      <c r="F231" s="88">
        <f t="shared" si="28"/>
        <v>0</v>
      </c>
      <c r="G231" s="88">
        <f t="shared" si="28"/>
        <v>0</v>
      </c>
      <c r="H231" s="88">
        <f t="shared" si="28"/>
        <v>0</v>
      </c>
      <c r="I231" s="88">
        <f t="shared" si="28"/>
        <v>0</v>
      </c>
      <c r="J231" s="88">
        <f t="shared" si="28"/>
        <v>0</v>
      </c>
      <c r="K231" s="88">
        <f t="shared" si="28"/>
        <v>0</v>
      </c>
      <c r="L231" s="88">
        <f t="shared" si="28"/>
        <v>0</v>
      </c>
      <c r="M231" s="88">
        <f t="shared" si="28"/>
        <v>0</v>
      </c>
      <c r="N231" s="88">
        <f t="shared" si="28"/>
        <v>0</v>
      </c>
      <c r="O231" s="88">
        <f t="shared" si="28"/>
        <v>0</v>
      </c>
      <c r="P231" s="88">
        <f t="shared" si="27"/>
        <v>0</v>
      </c>
      <c r="Q231" s="84"/>
      <c r="R231" s="98"/>
      <c r="S231" s="98"/>
      <c r="T231" s="98"/>
      <c r="U231" s="98"/>
      <c r="V231" s="98"/>
      <c r="W231" s="98"/>
      <c r="X231" s="98"/>
      <c r="Y231" s="98"/>
      <c r="Z231" s="98"/>
      <c r="AA231" s="98"/>
      <c r="AB231" s="98"/>
      <c r="AC231" s="98"/>
      <c r="AD231" s="98"/>
      <c r="AE231" s="98"/>
      <c r="AF231" s="98"/>
      <c r="AG231" s="98"/>
      <c r="AH231" s="98"/>
      <c r="AI231" s="98"/>
      <c r="AJ231" s="98"/>
      <c r="AK231" s="98"/>
      <c r="AL231" s="98"/>
      <c r="AM231" s="98"/>
    </row>
    <row r="232" spans="1:39" ht="13.5">
      <c r="A232" s="80"/>
      <c r="B232" s="80"/>
      <c r="C232" s="82"/>
      <c r="D232" s="82"/>
      <c r="E232" s="82"/>
      <c r="F232" s="82"/>
      <c r="G232" s="82"/>
      <c r="H232" s="82"/>
      <c r="I232" s="82"/>
      <c r="J232" s="82"/>
      <c r="K232" s="82"/>
      <c r="L232" s="82"/>
      <c r="M232" s="82"/>
      <c r="N232" s="82"/>
      <c r="O232" s="82"/>
      <c r="P232" s="82"/>
      <c r="Q232" s="84"/>
      <c r="R232" s="98"/>
      <c r="S232" s="98"/>
      <c r="T232" s="98"/>
      <c r="U232" s="98"/>
      <c r="V232" s="98"/>
      <c r="W232" s="98"/>
      <c r="X232" s="98"/>
      <c r="Y232" s="98"/>
      <c r="Z232" s="98"/>
      <c r="AA232" s="98"/>
      <c r="AB232" s="98"/>
      <c r="AC232" s="98"/>
      <c r="AD232" s="98"/>
      <c r="AE232" s="98"/>
      <c r="AF232" s="98"/>
      <c r="AG232" s="98"/>
      <c r="AH232" s="98"/>
      <c r="AI232" s="98"/>
      <c r="AJ232" s="98"/>
      <c r="AK232" s="98"/>
      <c r="AL232" s="98"/>
      <c r="AM232" s="98"/>
    </row>
    <row r="233" spans="1:39" ht="13.5">
      <c r="A233" s="93"/>
      <c r="B233" s="103" t="s">
        <v>627</v>
      </c>
      <c r="C233" s="88">
        <f>SUM(C172:C231)-C183-C196-C209-C231</f>
        <v>0</v>
      </c>
      <c r="D233" s="88">
        <f aca="true" t="shared" si="29" ref="D233:P233">SUM(D172:D231)-D183-D196-D209-D231</f>
        <v>0</v>
      </c>
      <c r="E233" s="88">
        <f t="shared" si="29"/>
        <v>0</v>
      </c>
      <c r="F233" s="88">
        <f t="shared" si="29"/>
        <v>0</v>
      </c>
      <c r="G233" s="88">
        <f t="shared" si="29"/>
        <v>0</v>
      </c>
      <c r="H233" s="88">
        <f t="shared" si="29"/>
        <v>0</v>
      </c>
      <c r="I233" s="88">
        <f t="shared" si="29"/>
        <v>0</v>
      </c>
      <c r="J233" s="88">
        <f t="shared" si="29"/>
        <v>0</v>
      </c>
      <c r="K233" s="88">
        <f t="shared" si="29"/>
        <v>0</v>
      </c>
      <c r="L233" s="88">
        <f t="shared" si="29"/>
        <v>0</v>
      </c>
      <c r="M233" s="88">
        <f t="shared" si="29"/>
        <v>0</v>
      </c>
      <c r="N233" s="88">
        <f>SUM(N172:N231)-N183-N196-N209-N231</f>
        <v>0</v>
      </c>
      <c r="O233" s="88">
        <f t="shared" si="29"/>
        <v>0</v>
      </c>
      <c r="P233" s="88">
        <f t="shared" si="29"/>
        <v>0</v>
      </c>
      <c r="Q233" s="84"/>
      <c r="R233" s="98"/>
      <c r="S233" s="98"/>
      <c r="T233" s="98"/>
      <c r="U233" s="98"/>
      <c r="V233" s="98"/>
      <c r="W233" s="98"/>
      <c r="X233" s="98"/>
      <c r="Y233" s="98"/>
      <c r="Z233" s="98"/>
      <c r="AA233" s="98"/>
      <c r="AB233" s="98"/>
      <c r="AC233" s="98"/>
      <c r="AD233" s="98"/>
      <c r="AE233" s="98"/>
      <c r="AF233" s="98"/>
      <c r="AG233" s="98"/>
      <c r="AH233" s="98"/>
      <c r="AI233" s="98"/>
      <c r="AJ233" s="98"/>
      <c r="AK233" s="98"/>
      <c r="AL233" s="98"/>
      <c r="AM233" s="98"/>
    </row>
    <row r="234" spans="1:39" ht="13.5">
      <c r="A234" s="202"/>
      <c r="B234" s="335" t="s">
        <v>131</v>
      </c>
      <c r="C234" s="203"/>
      <c r="D234" s="203"/>
      <c r="E234" s="203"/>
      <c r="F234" s="203"/>
      <c r="G234" s="203"/>
      <c r="H234" s="203"/>
      <c r="I234" s="203"/>
      <c r="J234" s="203"/>
      <c r="K234" s="203"/>
      <c r="L234" s="203"/>
      <c r="M234" s="203"/>
      <c r="N234" s="203"/>
      <c r="O234" s="203"/>
      <c r="P234" s="204">
        <f>P167-P233</f>
        <v>0</v>
      </c>
      <c r="Q234" s="84"/>
      <c r="R234" s="98"/>
      <c r="S234" s="98"/>
      <c r="T234" s="98"/>
      <c r="U234" s="98"/>
      <c r="V234" s="98"/>
      <c r="W234" s="98"/>
      <c r="X234" s="98"/>
      <c r="Y234" s="98"/>
      <c r="Z234" s="98"/>
      <c r="AA234" s="98"/>
      <c r="AB234" s="98"/>
      <c r="AC234" s="98"/>
      <c r="AD234" s="98"/>
      <c r="AE234" s="98"/>
      <c r="AF234" s="98"/>
      <c r="AG234" s="98"/>
      <c r="AH234" s="98"/>
      <c r="AI234" s="98"/>
      <c r="AJ234" s="98"/>
      <c r="AK234" s="98"/>
      <c r="AL234" s="98"/>
      <c r="AM234" s="98"/>
    </row>
    <row r="235" spans="1:39" s="180" customFormat="1" ht="13.5">
      <c r="A235" s="184" t="s">
        <v>540</v>
      </c>
      <c r="B235" s="183"/>
      <c r="C235" s="183"/>
      <c r="D235" s="88"/>
      <c r="E235" s="88"/>
      <c r="F235" s="88"/>
      <c r="G235" s="88"/>
      <c r="H235" s="88"/>
      <c r="I235" s="88"/>
      <c r="J235" s="88"/>
      <c r="K235" s="88"/>
      <c r="L235" s="88"/>
      <c r="M235" s="88"/>
      <c r="N235" s="88"/>
      <c r="O235" s="88"/>
      <c r="P235" s="88"/>
      <c r="Q235" s="84"/>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row>
    <row r="236" spans="1:39" ht="13.5">
      <c r="A236" s="85"/>
      <c r="B236" s="85" t="s">
        <v>40</v>
      </c>
      <c r="C236" s="88"/>
      <c r="D236" s="88"/>
      <c r="E236" s="110"/>
      <c r="F236" s="88"/>
      <c r="G236" s="86"/>
      <c r="H236" s="88"/>
      <c r="I236" s="88"/>
      <c r="J236" s="88"/>
      <c r="K236" s="110"/>
      <c r="L236" s="110"/>
      <c r="M236" s="110"/>
      <c r="N236" s="110"/>
      <c r="O236" s="88"/>
      <c r="P236" s="88">
        <f>SUM(C236:O236)</f>
        <v>0</v>
      </c>
      <c r="Q236" s="84"/>
      <c r="R236" s="98"/>
      <c r="S236" s="98"/>
      <c r="T236" s="98"/>
      <c r="U236" s="98"/>
      <c r="V236" s="98"/>
      <c r="W236" s="98"/>
      <c r="X236" s="98"/>
      <c r="Y236" s="98"/>
      <c r="Z236" s="98"/>
      <c r="AA236" s="98"/>
      <c r="AB236" s="98"/>
      <c r="AC236" s="98"/>
      <c r="AD236" s="98"/>
      <c r="AE236" s="98"/>
      <c r="AF236" s="98"/>
      <c r="AG236" s="98"/>
      <c r="AH236" s="98"/>
      <c r="AI236" s="98"/>
      <c r="AJ236" s="98"/>
      <c r="AK236" s="98"/>
      <c r="AL236" s="98"/>
      <c r="AM236" s="98"/>
    </row>
    <row r="237" spans="1:39" ht="13.5">
      <c r="A237" s="85"/>
      <c r="B237" s="85" t="s">
        <v>41</v>
      </c>
      <c r="C237" s="88"/>
      <c r="D237" s="88"/>
      <c r="E237" s="110"/>
      <c r="F237" s="88"/>
      <c r="G237" s="86"/>
      <c r="H237" s="88"/>
      <c r="I237" s="88"/>
      <c r="J237" s="88"/>
      <c r="K237" s="110"/>
      <c r="L237" s="110"/>
      <c r="M237" s="110"/>
      <c r="N237" s="110"/>
      <c r="O237" s="88"/>
      <c r="P237" s="88">
        <f>SUM(C237:O237)</f>
        <v>0</v>
      </c>
      <c r="Q237" s="84"/>
      <c r="R237" s="98"/>
      <c r="S237" s="98"/>
      <c r="T237" s="98"/>
      <c r="U237" s="98"/>
      <c r="V237" s="98"/>
      <c r="W237" s="98"/>
      <c r="X237" s="98"/>
      <c r="Y237" s="98"/>
      <c r="Z237" s="98"/>
      <c r="AA237" s="98"/>
      <c r="AB237" s="98"/>
      <c r="AC237" s="98"/>
      <c r="AD237" s="98"/>
      <c r="AE237" s="98"/>
      <c r="AF237" s="98"/>
      <c r="AG237" s="98"/>
      <c r="AH237" s="98"/>
      <c r="AI237" s="98"/>
      <c r="AJ237" s="98"/>
      <c r="AK237" s="98"/>
      <c r="AL237" s="98"/>
      <c r="AM237" s="98"/>
    </row>
    <row r="238" spans="1:39" ht="13.5">
      <c r="A238" s="85"/>
      <c r="B238" s="85" t="s">
        <v>114</v>
      </c>
      <c r="C238" s="88"/>
      <c r="D238" s="88"/>
      <c r="E238" s="246"/>
      <c r="F238" s="246"/>
      <c r="G238" s="246"/>
      <c r="H238" s="246"/>
      <c r="I238" s="88"/>
      <c r="J238" s="88"/>
      <c r="K238" s="88"/>
      <c r="L238" s="88"/>
      <c r="M238" s="88"/>
      <c r="N238" s="88"/>
      <c r="O238" s="88"/>
      <c r="P238" s="88">
        <f>SUM(C238:O238)</f>
        <v>0</v>
      </c>
      <c r="Q238" s="84"/>
      <c r="R238" s="98"/>
      <c r="S238" s="98"/>
      <c r="T238" s="98"/>
      <c r="U238" s="98"/>
      <c r="V238" s="98"/>
      <c r="W238" s="98"/>
      <c r="X238" s="98"/>
      <c r="Y238" s="98"/>
      <c r="Z238" s="98"/>
      <c r="AA238" s="98"/>
      <c r="AB238" s="98"/>
      <c r="AC238" s="98"/>
      <c r="AD238" s="98"/>
      <c r="AE238" s="98"/>
      <c r="AF238" s="98"/>
      <c r="AG238" s="98"/>
      <c r="AH238" s="98"/>
      <c r="AI238" s="98"/>
      <c r="AJ238" s="98"/>
      <c r="AK238" s="98"/>
      <c r="AL238" s="98"/>
      <c r="AM238" s="98"/>
    </row>
    <row r="239" spans="1:39" ht="13.5">
      <c r="A239" s="93"/>
      <c r="B239" s="103" t="s">
        <v>132</v>
      </c>
      <c r="C239" s="88"/>
      <c r="D239" s="88"/>
      <c r="E239" s="88"/>
      <c r="F239" s="88"/>
      <c r="G239" s="88"/>
      <c r="H239" s="88"/>
      <c r="I239" s="88"/>
      <c r="J239" s="88"/>
      <c r="K239" s="88"/>
      <c r="L239" s="88"/>
      <c r="M239" s="88"/>
      <c r="N239" s="88"/>
      <c r="O239" s="88"/>
      <c r="P239" s="205">
        <f>P234+P236-P237-P238</f>
        <v>0</v>
      </c>
      <c r="Q239" s="84"/>
      <c r="R239" s="98"/>
      <c r="S239" s="98"/>
      <c r="T239" s="98"/>
      <c r="U239" s="98"/>
      <c r="V239" s="98"/>
      <c r="W239" s="98"/>
      <c r="X239" s="98"/>
      <c r="Y239" s="98"/>
      <c r="Z239" s="98"/>
      <c r="AA239" s="98"/>
      <c r="AB239" s="98"/>
      <c r="AC239" s="98"/>
      <c r="AD239" s="98"/>
      <c r="AE239" s="98"/>
      <c r="AF239" s="98"/>
      <c r="AG239" s="98"/>
      <c r="AH239" s="98"/>
      <c r="AI239" s="98"/>
      <c r="AJ239" s="98"/>
      <c r="AK239" s="98"/>
      <c r="AL239" s="98"/>
      <c r="AM239" s="98"/>
    </row>
    <row r="240" spans="1:40" ht="13.5">
      <c r="A240" s="67"/>
      <c r="B240" s="67"/>
      <c r="C240" s="67"/>
      <c r="D240" s="67"/>
      <c r="E240" s="67"/>
      <c r="F240" s="67"/>
      <c r="G240" s="67"/>
      <c r="H240" s="67"/>
      <c r="I240" s="67"/>
      <c r="J240" s="67"/>
      <c r="K240" s="67"/>
      <c r="L240" s="67"/>
      <c r="M240" s="67"/>
      <c r="N240" s="67"/>
      <c r="O240" s="67"/>
      <c r="P240" s="67"/>
      <c r="Q240" s="67"/>
      <c r="R240" s="111"/>
      <c r="S240" s="98"/>
      <c r="T240" s="98"/>
      <c r="U240" s="98"/>
      <c r="V240" s="98"/>
      <c r="W240" s="98"/>
      <c r="X240" s="98"/>
      <c r="Y240" s="98"/>
      <c r="Z240" s="98"/>
      <c r="AA240" s="98"/>
      <c r="AB240" s="98"/>
      <c r="AC240" s="98"/>
      <c r="AD240" s="98"/>
      <c r="AE240" s="98"/>
      <c r="AF240" s="98"/>
      <c r="AG240" s="98"/>
      <c r="AH240" s="98"/>
      <c r="AI240" s="98"/>
      <c r="AJ240" s="98"/>
      <c r="AK240" s="98"/>
      <c r="AL240" s="98"/>
      <c r="AM240" s="98"/>
      <c r="AN240" s="98"/>
    </row>
    <row r="241" spans="1:40" ht="13.5">
      <c r="A241" s="67"/>
      <c r="B241" s="67"/>
      <c r="C241" s="67"/>
      <c r="D241" s="67"/>
      <c r="E241" s="67"/>
      <c r="F241" s="67"/>
      <c r="G241" s="67"/>
      <c r="H241" s="67"/>
      <c r="I241" s="67"/>
      <c r="J241" s="67"/>
      <c r="K241" s="67"/>
      <c r="L241" s="67"/>
      <c r="M241" s="67"/>
      <c r="N241" s="67"/>
      <c r="O241" s="67"/>
      <c r="P241" s="67"/>
      <c r="Q241" s="67"/>
      <c r="R241" s="111"/>
      <c r="S241" s="98"/>
      <c r="T241" s="98"/>
      <c r="U241" s="98"/>
      <c r="V241" s="98"/>
      <c r="W241" s="98"/>
      <c r="X241" s="98"/>
      <c r="Y241" s="98"/>
      <c r="Z241" s="98"/>
      <c r="AA241" s="98"/>
      <c r="AB241" s="98"/>
      <c r="AC241" s="98"/>
      <c r="AD241" s="98"/>
      <c r="AE241" s="98"/>
      <c r="AF241" s="98"/>
      <c r="AG241" s="98"/>
      <c r="AH241" s="98"/>
      <c r="AI241" s="98"/>
      <c r="AJ241" s="98"/>
      <c r="AK241" s="98"/>
      <c r="AL241" s="98"/>
      <c r="AM241" s="98"/>
      <c r="AN241" s="98"/>
    </row>
    <row r="242" spans="1:40" ht="13.5">
      <c r="A242" s="67"/>
      <c r="B242" s="67"/>
      <c r="C242" s="67"/>
      <c r="D242" s="67"/>
      <c r="E242" s="67"/>
      <c r="F242" s="67"/>
      <c r="G242" s="67"/>
      <c r="H242" s="67"/>
      <c r="I242" s="67"/>
      <c r="J242" s="67"/>
      <c r="K242" s="67"/>
      <c r="L242" s="67"/>
      <c r="M242" s="67"/>
      <c r="N242" s="67"/>
      <c r="O242" s="67"/>
      <c r="P242" s="67"/>
      <c r="Q242" s="67"/>
      <c r="R242" s="111"/>
      <c r="S242" s="98"/>
      <c r="T242" s="98"/>
      <c r="U242" s="98"/>
      <c r="V242" s="98"/>
      <c r="W242" s="98"/>
      <c r="X242" s="98"/>
      <c r="Y242" s="98"/>
      <c r="Z242" s="98"/>
      <c r="AA242" s="98"/>
      <c r="AB242" s="98"/>
      <c r="AC242" s="98"/>
      <c r="AD242" s="98"/>
      <c r="AE242" s="98"/>
      <c r="AF242" s="98"/>
      <c r="AG242" s="98"/>
      <c r="AH242" s="98"/>
      <c r="AI242" s="98"/>
      <c r="AJ242" s="98"/>
      <c r="AK242" s="98"/>
      <c r="AL242" s="98"/>
      <c r="AM242" s="98"/>
      <c r="AN242" s="98"/>
    </row>
    <row r="243" spans="1:40" ht="13.5">
      <c r="A243" s="67"/>
      <c r="B243" s="67"/>
      <c r="C243" s="67"/>
      <c r="D243" s="67"/>
      <c r="E243" s="67"/>
      <c r="F243" s="67"/>
      <c r="G243" s="67"/>
      <c r="H243" s="67"/>
      <c r="I243" s="67"/>
      <c r="J243" s="67"/>
      <c r="K243" s="67"/>
      <c r="L243" s="67"/>
      <c r="M243" s="67"/>
      <c r="N243" s="67"/>
      <c r="O243" s="67"/>
      <c r="P243" s="67"/>
      <c r="Q243" s="67"/>
      <c r="R243" s="111"/>
      <c r="S243" s="98"/>
      <c r="T243" s="98"/>
      <c r="U243" s="98"/>
      <c r="V243" s="98"/>
      <c r="W243" s="98"/>
      <c r="X243" s="98"/>
      <c r="Y243" s="98"/>
      <c r="Z243" s="98"/>
      <c r="AA243" s="98"/>
      <c r="AB243" s="98"/>
      <c r="AC243" s="98"/>
      <c r="AD243" s="98"/>
      <c r="AE243" s="98"/>
      <c r="AF243" s="98"/>
      <c r="AG243" s="98"/>
      <c r="AH243" s="98"/>
      <c r="AI243" s="98"/>
      <c r="AJ243" s="98"/>
      <c r="AK243" s="98"/>
      <c r="AL243" s="98"/>
      <c r="AM243" s="98"/>
      <c r="AN243" s="98"/>
    </row>
    <row r="244" spans="1:40" ht="13.5">
      <c r="A244" s="67"/>
      <c r="B244" s="67"/>
      <c r="C244" s="67"/>
      <c r="D244" s="67"/>
      <c r="E244" s="67"/>
      <c r="F244" s="67"/>
      <c r="G244" s="67"/>
      <c r="H244" s="67"/>
      <c r="I244" s="67"/>
      <c r="J244" s="67"/>
      <c r="K244" s="67"/>
      <c r="L244" s="67"/>
      <c r="M244" s="67"/>
      <c r="N244" s="67"/>
      <c r="O244" s="67"/>
      <c r="P244" s="67"/>
      <c r="Q244" s="67"/>
      <c r="R244" s="111"/>
      <c r="S244" s="98"/>
      <c r="T244" s="98"/>
      <c r="U244" s="98"/>
      <c r="V244" s="98"/>
      <c r="W244" s="98"/>
      <c r="X244" s="98"/>
      <c r="Y244" s="98"/>
      <c r="Z244" s="98"/>
      <c r="AA244" s="98"/>
      <c r="AB244" s="98"/>
      <c r="AC244" s="98"/>
      <c r="AD244" s="98"/>
      <c r="AE244" s="98"/>
      <c r="AF244" s="98"/>
      <c r="AG244" s="98"/>
      <c r="AH244" s="98"/>
      <c r="AI244" s="98"/>
      <c r="AJ244" s="98"/>
      <c r="AK244" s="98"/>
      <c r="AL244" s="98"/>
      <c r="AM244" s="98"/>
      <c r="AN244" s="98"/>
    </row>
    <row r="245" spans="1:40" ht="13.5">
      <c r="A245" s="67"/>
      <c r="B245" s="67"/>
      <c r="C245" s="98"/>
      <c r="D245" s="98"/>
      <c r="E245" s="98"/>
      <c r="F245" s="98"/>
      <c r="G245" s="98"/>
      <c r="H245" s="98"/>
      <c r="I245" s="98"/>
      <c r="J245" s="98"/>
      <c r="K245" s="98"/>
      <c r="L245" s="98"/>
      <c r="M245" s="98"/>
      <c r="N245" s="98"/>
      <c r="O245" s="98"/>
      <c r="P245" s="98"/>
      <c r="Q245" s="98"/>
      <c r="R245" s="112"/>
      <c r="S245" s="98"/>
      <c r="T245" s="98"/>
      <c r="U245" s="98"/>
      <c r="V245" s="98"/>
      <c r="W245" s="98"/>
      <c r="X245" s="98"/>
      <c r="Y245" s="98"/>
      <c r="Z245" s="98"/>
      <c r="AA245" s="98"/>
      <c r="AB245" s="98"/>
      <c r="AC245" s="98"/>
      <c r="AD245" s="98"/>
      <c r="AE245" s="98"/>
      <c r="AF245" s="98"/>
      <c r="AG245" s="98"/>
      <c r="AH245" s="98"/>
      <c r="AI245" s="98"/>
      <c r="AJ245" s="98"/>
      <c r="AK245" s="98"/>
      <c r="AL245" s="98"/>
      <c r="AM245" s="98"/>
      <c r="AN245" s="98"/>
    </row>
    <row r="246" spans="1:40" ht="13.5">
      <c r="A246" s="67"/>
      <c r="B246" s="67"/>
      <c r="C246" s="98"/>
      <c r="D246" s="98"/>
      <c r="E246" s="98"/>
      <c r="F246" s="98"/>
      <c r="G246" s="98"/>
      <c r="H246" s="98"/>
      <c r="I246" s="98"/>
      <c r="J246" s="98"/>
      <c r="K246" s="98"/>
      <c r="L246" s="98"/>
      <c r="M246" s="98"/>
      <c r="N246" s="98"/>
      <c r="O246" s="98"/>
      <c r="P246" s="98"/>
      <c r="Q246" s="98"/>
      <c r="R246" s="112"/>
      <c r="S246" s="98"/>
      <c r="T246" s="98"/>
      <c r="U246" s="98"/>
      <c r="V246" s="98"/>
      <c r="W246" s="98"/>
      <c r="X246" s="98"/>
      <c r="Y246" s="98"/>
      <c r="Z246" s="98"/>
      <c r="AA246" s="98"/>
      <c r="AB246" s="98"/>
      <c r="AC246" s="98"/>
      <c r="AD246" s="98"/>
      <c r="AE246" s="98"/>
      <c r="AF246" s="98"/>
      <c r="AG246" s="98"/>
      <c r="AH246" s="98"/>
      <c r="AI246" s="98"/>
      <c r="AJ246" s="98"/>
      <c r="AK246" s="98"/>
      <c r="AL246" s="98"/>
      <c r="AM246" s="98"/>
      <c r="AN246" s="98"/>
    </row>
    <row r="247" spans="1:40" ht="13.5">
      <c r="A247" s="67"/>
      <c r="B247" s="67"/>
      <c r="C247" s="98"/>
      <c r="D247" s="98"/>
      <c r="E247" s="98"/>
      <c r="F247" s="98"/>
      <c r="G247" s="98"/>
      <c r="H247" s="98"/>
      <c r="I247" s="98"/>
      <c r="J247" s="98"/>
      <c r="K247" s="98"/>
      <c r="L247" s="98"/>
      <c r="M247" s="98"/>
      <c r="N247" s="98"/>
      <c r="O247" s="98"/>
      <c r="P247" s="98"/>
      <c r="Q247" s="98"/>
      <c r="R247" s="112"/>
      <c r="S247" s="98"/>
      <c r="T247" s="98"/>
      <c r="U247" s="98"/>
      <c r="V247" s="98"/>
      <c r="W247" s="98"/>
      <c r="X247" s="98"/>
      <c r="Y247" s="98"/>
      <c r="Z247" s="98"/>
      <c r="AA247" s="98"/>
      <c r="AB247" s="98"/>
      <c r="AC247" s="98"/>
      <c r="AD247" s="98"/>
      <c r="AE247" s="98"/>
      <c r="AF247" s="98"/>
      <c r="AG247" s="98"/>
      <c r="AH247" s="98"/>
      <c r="AI247" s="98"/>
      <c r="AJ247" s="98"/>
      <c r="AK247" s="98"/>
      <c r="AL247" s="98"/>
      <c r="AM247" s="98"/>
      <c r="AN247" s="98"/>
    </row>
    <row r="248" spans="1:40" ht="13.5">
      <c r="A248" s="67"/>
      <c r="B248" s="67"/>
      <c r="C248" s="98"/>
      <c r="D248" s="98"/>
      <c r="E248" s="98"/>
      <c r="F248" s="98"/>
      <c r="G248" s="98"/>
      <c r="H248" s="98"/>
      <c r="I248" s="98"/>
      <c r="J248" s="98"/>
      <c r="K248" s="98"/>
      <c r="L248" s="98"/>
      <c r="M248" s="98"/>
      <c r="N248" s="98"/>
      <c r="O248" s="98"/>
      <c r="P248" s="98"/>
      <c r="Q248" s="98"/>
      <c r="R248" s="112"/>
      <c r="S248" s="98"/>
      <c r="T248" s="98"/>
      <c r="U248" s="98"/>
      <c r="V248" s="98"/>
      <c r="W248" s="98"/>
      <c r="X248" s="98"/>
      <c r="Y248" s="98"/>
      <c r="Z248" s="98"/>
      <c r="AA248" s="98"/>
      <c r="AB248" s="98"/>
      <c r="AC248" s="98"/>
      <c r="AD248" s="98"/>
      <c r="AE248" s="98"/>
      <c r="AF248" s="98"/>
      <c r="AG248" s="98"/>
      <c r="AH248" s="98"/>
      <c r="AI248" s="98"/>
      <c r="AJ248" s="98"/>
      <c r="AK248" s="98"/>
      <c r="AL248" s="98"/>
      <c r="AM248" s="98"/>
      <c r="AN248" s="98"/>
    </row>
    <row r="249" spans="1:40" ht="13.5">
      <c r="A249" s="67"/>
      <c r="B249" s="67"/>
      <c r="C249" s="98"/>
      <c r="D249" s="98"/>
      <c r="E249" s="98"/>
      <c r="F249" s="98"/>
      <c r="G249" s="98"/>
      <c r="H249" s="98"/>
      <c r="I249" s="98"/>
      <c r="J249" s="98"/>
      <c r="K249" s="98"/>
      <c r="L249" s="98"/>
      <c r="M249" s="98"/>
      <c r="N249" s="98"/>
      <c r="O249" s="98"/>
      <c r="P249" s="98"/>
      <c r="Q249" s="98"/>
      <c r="R249" s="112"/>
      <c r="S249" s="98"/>
      <c r="T249" s="98"/>
      <c r="U249" s="98"/>
      <c r="V249" s="98"/>
      <c r="W249" s="98"/>
      <c r="X249" s="98"/>
      <c r="Y249" s="98"/>
      <c r="Z249" s="98"/>
      <c r="AA249" s="98"/>
      <c r="AB249" s="98"/>
      <c r="AC249" s="98"/>
      <c r="AD249" s="98"/>
      <c r="AE249" s="98"/>
      <c r="AF249" s="98"/>
      <c r="AG249" s="98"/>
      <c r="AH249" s="98"/>
      <c r="AI249" s="98"/>
      <c r="AJ249" s="98"/>
      <c r="AK249" s="98"/>
      <c r="AL249" s="98"/>
      <c r="AM249" s="98"/>
      <c r="AN249" s="98"/>
    </row>
    <row r="250" spans="1:40" ht="13.5">
      <c r="A250" s="67"/>
      <c r="B250" s="67"/>
      <c r="C250" s="98"/>
      <c r="D250" s="98"/>
      <c r="E250" s="98"/>
      <c r="F250" s="98"/>
      <c r="G250" s="98"/>
      <c r="H250" s="98"/>
      <c r="I250" s="98"/>
      <c r="J250" s="98"/>
      <c r="K250" s="98"/>
      <c r="L250" s="98"/>
      <c r="M250" s="98"/>
      <c r="N250" s="98"/>
      <c r="O250" s="98"/>
      <c r="P250" s="98"/>
      <c r="Q250" s="98"/>
      <c r="R250" s="112"/>
      <c r="S250" s="98"/>
      <c r="T250" s="98"/>
      <c r="U250" s="98"/>
      <c r="V250" s="98"/>
      <c r="W250" s="98"/>
      <c r="X250" s="98"/>
      <c r="Y250" s="98"/>
      <c r="Z250" s="98"/>
      <c r="AA250" s="98"/>
      <c r="AB250" s="98"/>
      <c r="AC250" s="98"/>
      <c r="AD250" s="98"/>
      <c r="AE250" s="98"/>
      <c r="AF250" s="98"/>
      <c r="AG250" s="98"/>
      <c r="AH250" s="98"/>
      <c r="AI250" s="98"/>
      <c r="AJ250" s="98"/>
      <c r="AK250" s="98"/>
      <c r="AL250" s="98"/>
      <c r="AM250" s="98"/>
      <c r="AN250" s="98"/>
    </row>
    <row r="251" spans="1:40" ht="13.5">
      <c r="A251" s="67"/>
      <c r="B251" s="67"/>
      <c r="C251" s="98"/>
      <c r="D251" s="98"/>
      <c r="E251" s="98"/>
      <c r="F251" s="98"/>
      <c r="G251" s="98"/>
      <c r="H251" s="98"/>
      <c r="I251" s="98"/>
      <c r="J251" s="98"/>
      <c r="K251" s="98"/>
      <c r="L251" s="98"/>
      <c r="M251" s="98"/>
      <c r="N251" s="98"/>
      <c r="O251" s="98"/>
      <c r="P251" s="98"/>
      <c r="Q251" s="98"/>
      <c r="R251" s="112"/>
      <c r="S251" s="98"/>
      <c r="T251" s="98"/>
      <c r="U251" s="98"/>
      <c r="V251" s="98"/>
      <c r="W251" s="98"/>
      <c r="X251" s="98"/>
      <c r="Y251" s="98"/>
      <c r="Z251" s="98"/>
      <c r="AA251" s="98"/>
      <c r="AB251" s="98"/>
      <c r="AC251" s="98"/>
      <c r="AD251" s="98"/>
      <c r="AE251" s="98"/>
      <c r="AF251" s="98"/>
      <c r="AG251" s="98"/>
      <c r="AH251" s="98"/>
      <c r="AI251" s="98"/>
      <c r="AJ251" s="98"/>
      <c r="AK251" s="98"/>
      <c r="AL251" s="98"/>
      <c r="AM251" s="98"/>
      <c r="AN251" s="98"/>
    </row>
    <row r="252" spans="1:40" ht="13.5">
      <c r="A252" s="67"/>
      <c r="B252" s="67"/>
      <c r="C252" s="98"/>
      <c r="D252" s="98"/>
      <c r="E252" s="98"/>
      <c r="F252" s="98"/>
      <c r="G252" s="98"/>
      <c r="H252" s="98"/>
      <c r="I252" s="98"/>
      <c r="J252" s="98"/>
      <c r="K252" s="98"/>
      <c r="L252" s="98"/>
      <c r="M252" s="98"/>
      <c r="N252" s="98"/>
      <c r="O252" s="98"/>
      <c r="P252" s="98"/>
      <c r="Q252" s="98"/>
      <c r="R252" s="112"/>
      <c r="S252" s="98"/>
      <c r="T252" s="98"/>
      <c r="U252" s="98"/>
      <c r="V252" s="98"/>
      <c r="W252" s="98"/>
      <c r="X252" s="98"/>
      <c r="Y252" s="98"/>
      <c r="Z252" s="98"/>
      <c r="AA252" s="98"/>
      <c r="AB252" s="98"/>
      <c r="AC252" s="98"/>
      <c r="AD252" s="98"/>
      <c r="AE252" s="98"/>
      <c r="AF252" s="98"/>
      <c r="AG252" s="98"/>
      <c r="AH252" s="98"/>
      <c r="AI252" s="98"/>
      <c r="AJ252" s="98"/>
      <c r="AK252" s="98"/>
      <c r="AL252" s="98"/>
      <c r="AM252" s="98"/>
      <c r="AN252" s="98"/>
    </row>
    <row r="253" spans="1:40" ht="13.5">
      <c r="A253" s="67"/>
      <c r="B253" s="67"/>
      <c r="C253" s="98"/>
      <c r="D253" s="98"/>
      <c r="E253" s="98"/>
      <c r="F253" s="98"/>
      <c r="G253" s="98"/>
      <c r="H253" s="98"/>
      <c r="I253" s="98"/>
      <c r="J253" s="98"/>
      <c r="K253" s="98"/>
      <c r="L253" s="98"/>
      <c r="M253" s="98"/>
      <c r="N253" s="98"/>
      <c r="O253" s="98"/>
      <c r="P253" s="98"/>
      <c r="Q253" s="98"/>
      <c r="R253" s="112"/>
      <c r="S253" s="98"/>
      <c r="T253" s="98"/>
      <c r="U253" s="98"/>
      <c r="V253" s="98"/>
      <c r="W253" s="98"/>
      <c r="X253" s="98"/>
      <c r="Y253" s="98"/>
      <c r="Z253" s="98"/>
      <c r="AA253" s="98"/>
      <c r="AB253" s="98"/>
      <c r="AC253" s="98"/>
      <c r="AD253" s="98"/>
      <c r="AE253" s="98"/>
      <c r="AF253" s="98"/>
      <c r="AG253" s="98"/>
      <c r="AH253" s="98"/>
      <c r="AI253" s="98"/>
      <c r="AJ253" s="98"/>
      <c r="AK253" s="98"/>
      <c r="AL253" s="98"/>
      <c r="AM253" s="98"/>
      <c r="AN253" s="98"/>
    </row>
    <row r="254" spans="1:40" ht="13.5">
      <c r="A254" s="67"/>
      <c r="B254" s="67"/>
      <c r="C254" s="98"/>
      <c r="D254" s="98"/>
      <c r="E254" s="98"/>
      <c r="F254" s="98"/>
      <c r="G254" s="98"/>
      <c r="H254" s="98"/>
      <c r="I254" s="98"/>
      <c r="J254" s="98"/>
      <c r="K254" s="98"/>
      <c r="L254" s="98"/>
      <c r="M254" s="98"/>
      <c r="N254" s="98"/>
      <c r="O254" s="98"/>
      <c r="P254" s="98"/>
      <c r="Q254" s="98"/>
      <c r="R254" s="112"/>
      <c r="S254" s="98"/>
      <c r="T254" s="98"/>
      <c r="U254" s="98"/>
      <c r="V254" s="98"/>
      <c r="W254" s="98"/>
      <c r="X254" s="98"/>
      <c r="Y254" s="98"/>
      <c r="Z254" s="98"/>
      <c r="AA254" s="98"/>
      <c r="AB254" s="98"/>
      <c r="AC254" s="98"/>
      <c r="AD254" s="98"/>
      <c r="AE254" s="98"/>
      <c r="AF254" s="98"/>
      <c r="AG254" s="98"/>
      <c r="AH254" s="98"/>
      <c r="AI254" s="98"/>
      <c r="AJ254" s="98"/>
      <c r="AK254" s="98"/>
      <c r="AL254" s="98"/>
      <c r="AM254" s="98"/>
      <c r="AN254" s="98"/>
    </row>
    <row r="255" spans="1:40" ht="13.5">
      <c r="A255" s="67"/>
      <c r="B255" s="67"/>
      <c r="C255" s="98"/>
      <c r="D255" s="98"/>
      <c r="E255" s="98"/>
      <c r="F255" s="98"/>
      <c r="G255" s="98"/>
      <c r="H255" s="98"/>
      <c r="I255" s="98"/>
      <c r="J255" s="98"/>
      <c r="K255" s="98"/>
      <c r="L255" s="98"/>
      <c r="M255" s="98"/>
      <c r="N255" s="98"/>
      <c r="O255" s="98"/>
      <c r="P255" s="98"/>
      <c r="Q255" s="98"/>
      <c r="R255" s="112"/>
      <c r="S255" s="98"/>
      <c r="T255" s="98"/>
      <c r="U255" s="98"/>
      <c r="V255" s="98"/>
      <c r="W255" s="98"/>
      <c r="X255" s="98"/>
      <c r="Y255" s="98"/>
      <c r="Z255" s="98"/>
      <c r="AA255" s="98"/>
      <c r="AB255" s="98"/>
      <c r="AC255" s="98"/>
      <c r="AD255" s="98"/>
      <c r="AE255" s="98"/>
      <c r="AF255" s="98"/>
      <c r="AG255" s="98"/>
      <c r="AH255" s="98"/>
      <c r="AI255" s="98"/>
      <c r="AJ255" s="98"/>
      <c r="AK255" s="98"/>
      <c r="AL255" s="98"/>
      <c r="AM255" s="98"/>
      <c r="AN255" s="98"/>
    </row>
    <row r="256" spans="1:40" ht="13.5">
      <c r="A256" s="67"/>
      <c r="B256" s="67"/>
      <c r="C256" s="98"/>
      <c r="D256" s="98"/>
      <c r="E256" s="98"/>
      <c r="F256" s="98"/>
      <c r="G256" s="98"/>
      <c r="H256" s="98"/>
      <c r="I256" s="98"/>
      <c r="J256" s="98"/>
      <c r="K256" s="98"/>
      <c r="L256" s="98"/>
      <c r="M256" s="98"/>
      <c r="N256" s="98"/>
      <c r="O256" s="98"/>
      <c r="P256" s="98"/>
      <c r="Q256" s="98"/>
      <c r="R256" s="112"/>
      <c r="S256" s="98"/>
      <c r="T256" s="98"/>
      <c r="U256" s="98"/>
      <c r="V256" s="98"/>
      <c r="W256" s="98"/>
      <c r="X256" s="98"/>
      <c r="Y256" s="98"/>
      <c r="Z256" s="98"/>
      <c r="AA256" s="98"/>
      <c r="AB256" s="98"/>
      <c r="AC256" s="98"/>
      <c r="AD256" s="98"/>
      <c r="AE256" s="98"/>
      <c r="AF256" s="98"/>
      <c r="AG256" s="98"/>
      <c r="AH256" s="98"/>
      <c r="AI256" s="98"/>
      <c r="AJ256" s="98"/>
      <c r="AK256" s="98"/>
      <c r="AL256" s="98"/>
      <c r="AM256" s="98"/>
      <c r="AN256" s="98"/>
    </row>
    <row r="257" spans="1:40" ht="13.5">
      <c r="A257" s="67"/>
      <c r="B257" s="67"/>
      <c r="C257" s="98"/>
      <c r="D257" s="98"/>
      <c r="E257" s="98"/>
      <c r="F257" s="98"/>
      <c r="G257" s="98"/>
      <c r="H257" s="98"/>
      <c r="I257" s="98"/>
      <c r="J257" s="98"/>
      <c r="K257" s="98"/>
      <c r="L257" s="98"/>
      <c r="M257" s="98"/>
      <c r="N257" s="98"/>
      <c r="O257" s="98"/>
      <c r="P257" s="98"/>
      <c r="Q257" s="98"/>
      <c r="R257" s="112"/>
      <c r="S257" s="98"/>
      <c r="T257" s="98"/>
      <c r="U257" s="98"/>
      <c r="V257" s="98"/>
      <c r="W257" s="98"/>
      <c r="X257" s="98"/>
      <c r="Y257" s="98"/>
      <c r="Z257" s="98"/>
      <c r="AA257" s="98"/>
      <c r="AB257" s="98"/>
      <c r="AC257" s="98"/>
      <c r="AD257" s="98"/>
      <c r="AE257" s="98"/>
      <c r="AF257" s="98"/>
      <c r="AG257" s="98"/>
      <c r="AH257" s="98"/>
      <c r="AI257" s="98"/>
      <c r="AJ257" s="98"/>
      <c r="AK257" s="98"/>
      <c r="AL257" s="98"/>
      <c r="AM257" s="98"/>
      <c r="AN257" s="98"/>
    </row>
    <row r="258" spans="1:40" ht="13.5">
      <c r="A258" s="67"/>
      <c r="B258" s="67"/>
      <c r="C258" s="98"/>
      <c r="D258" s="98"/>
      <c r="E258" s="98"/>
      <c r="F258" s="98"/>
      <c r="G258" s="98"/>
      <c r="H258" s="98"/>
      <c r="I258" s="98"/>
      <c r="J258" s="98"/>
      <c r="K258" s="98"/>
      <c r="L258" s="98"/>
      <c r="M258" s="98"/>
      <c r="N258" s="98"/>
      <c r="O258" s="98"/>
      <c r="P258" s="98"/>
      <c r="Q258" s="98"/>
      <c r="R258" s="112"/>
      <c r="S258" s="98"/>
      <c r="T258" s="98"/>
      <c r="U258" s="98"/>
      <c r="V258" s="98"/>
      <c r="W258" s="98"/>
      <c r="X258" s="98"/>
      <c r="Y258" s="98"/>
      <c r="Z258" s="98"/>
      <c r="AA258" s="98"/>
      <c r="AB258" s="98"/>
      <c r="AC258" s="98"/>
      <c r="AD258" s="98"/>
      <c r="AE258" s="98"/>
      <c r="AF258" s="98"/>
      <c r="AG258" s="98"/>
      <c r="AH258" s="98"/>
      <c r="AI258" s="98"/>
      <c r="AJ258" s="98"/>
      <c r="AK258" s="98"/>
      <c r="AL258" s="98"/>
      <c r="AM258" s="98"/>
      <c r="AN258" s="98"/>
    </row>
    <row r="259" spans="1:40" ht="13.5">
      <c r="A259" s="67"/>
      <c r="B259" s="67"/>
      <c r="C259" s="98"/>
      <c r="D259" s="98"/>
      <c r="E259" s="98"/>
      <c r="F259" s="98"/>
      <c r="G259" s="98"/>
      <c r="H259" s="98"/>
      <c r="I259" s="98"/>
      <c r="J259" s="98"/>
      <c r="K259" s="98"/>
      <c r="L259" s="98"/>
      <c r="M259" s="98"/>
      <c r="N259" s="98"/>
      <c r="O259" s="98"/>
      <c r="P259" s="98"/>
      <c r="Q259" s="98"/>
      <c r="R259" s="112"/>
      <c r="S259" s="98"/>
      <c r="T259" s="98"/>
      <c r="U259" s="98"/>
      <c r="V259" s="98"/>
      <c r="W259" s="98"/>
      <c r="X259" s="98"/>
      <c r="Y259" s="98"/>
      <c r="Z259" s="98"/>
      <c r="AA259" s="98"/>
      <c r="AB259" s="98"/>
      <c r="AC259" s="98"/>
      <c r="AD259" s="98"/>
      <c r="AE259" s="98"/>
      <c r="AF259" s="98"/>
      <c r="AG259" s="98"/>
      <c r="AH259" s="98"/>
      <c r="AI259" s="98"/>
      <c r="AJ259" s="98"/>
      <c r="AK259" s="98"/>
      <c r="AL259" s="98"/>
      <c r="AM259" s="98"/>
      <c r="AN259" s="98"/>
    </row>
    <row r="260" spans="1:40" ht="13.5">
      <c r="A260" s="67"/>
      <c r="B260" s="67"/>
      <c r="C260" s="98"/>
      <c r="D260" s="98"/>
      <c r="E260" s="98"/>
      <c r="F260" s="98"/>
      <c r="G260" s="98"/>
      <c r="H260" s="98"/>
      <c r="I260" s="98"/>
      <c r="J260" s="98"/>
      <c r="K260" s="98"/>
      <c r="L260" s="98"/>
      <c r="M260" s="98"/>
      <c r="N260" s="98"/>
      <c r="O260" s="98"/>
      <c r="P260" s="98"/>
      <c r="Q260" s="98"/>
      <c r="R260" s="112"/>
      <c r="S260" s="98"/>
      <c r="T260" s="98"/>
      <c r="U260" s="98"/>
      <c r="V260" s="98"/>
      <c r="W260" s="98"/>
      <c r="X260" s="98"/>
      <c r="Y260" s="98"/>
      <c r="Z260" s="98"/>
      <c r="AA260" s="98"/>
      <c r="AB260" s="98"/>
      <c r="AC260" s="98"/>
      <c r="AD260" s="98"/>
      <c r="AE260" s="98"/>
      <c r="AF260" s="98"/>
      <c r="AG260" s="98"/>
      <c r="AH260" s="98"/>
      <c r="AI260" s="98"/>
      <c r="AJ260" s="98"/>
      <c r="AK260" s="98"/>
      <c r="AL260" s="98"/>
      <c r="AM260" s="98"/>
      <c r="AN260" s="98"/>
    </row>
    <row r="261" spans="1:40" ht="13.5">
      <c r="A261" s="67"/>
      <c r="B261" s="67"/>
      <c r="C261" s="98"/>
      <c r="D261" s="98"/>
      <c r="E261" s="98"/>
      <c r="F261" s="98"/>
      <c r="G261" s="98"/>
      <c r="H261" s="98"/>
      <c r="I261" s="98"/>
      <c r="J261" s="98"/>
      <c r="K261" s="98"/>
      <c r="L261" s="98"/>
      <c r="M261" s="98"/>
      <c r="N261" s="98"/>
      <c r="O261" s="98"/>
      <c r="P261" s="98"/>
      <c r="Q261" s="98"/>
      <c r="R261" s="112"/>
      <c r="S261" s="98"/>
      <c r="T261" s="98"/>
      <c r="U261" s="98"/>
      <c r="V261" s="98"/>
      <c r="W261" s="98"/>
      <c r="X261" s="98"/>
      <c r="Y261" s="98"/>
      <c r="Z261" s="98"/>
      <c r="AA261" s="98"/>
      <c r="AB261" s="98"/>
      <c r="AC261" s="98"/>
      <c r="AD261" s="98"/>
      <c r="AE261" s="98"/>
      <c r="AF261" s="98"/>
      <c r="AG261" s="98"/>
      <c r="AH261" s="98"/>
      <c r="AI261" s="98"/>
      <c r="AJ261" s="98"/>
      <c r="AK261" s="98"/>
      <c r="AL261" s="98"/>
      <c r="AM261" s="98"/>
      <c r="AN261" s="98"/>
    </row>
    <row r="262" spans="1:40" ht="13.5">
      <c r="A262" s="67"/>
      <c r="B262" s="67"/>
      <c r="C262" s="98"/>
      <c r="D262" s="98"/>
      <c r="E262" s="98"/>
      <c r="F262" s="98"/>
      <c r="G262" s="98"/>
      <c r="H262" s="98"/>
      <c r="I262" s="98"/>
      <c r="J262" s="98"/>
      <c r="K262" s="98"/>
      <c r="L262" s="98"/>
      <c r="M262" s="98"/>
      <c r="N262" s="98"/>
      <c r="O262" s="98"/>
      <c r="P262" s="98"/>
      <c r="Q262" s="98"/>
      <c r="R262" s="112"/>
      <c r="S262" s="98"/>
      <c r="T262" s="98"/>
      <c r="U262" s="98"/>
      <c r="V262" s="98"/>
      <c r="W262" s="98"/>
      <c r="X262" s="98"/>
      <c r="Y262" s="98"/>
      <c r="Z262" s="98"/>
      <c r="AA262" s="98"/>
      <c r="AB262" s="98"/>
      <c r="AC262" s="98"/>
      <c r="AD262" s="98"/>
      <c r="AE262" s="98"/>
      <c r="AF262" s="98"/>
      <c r="AG262" s="98"/>
      <c r="AH262" s="98"/>
      <c r="AI262" s="98"/>
      <c r="AJ262" s="98"/>
      <c r="AK262" s="98"/>
      <c r="AL262" s="98"/>
      <c r="AM262" s="98"/>
      <c r="AN262" s="98"/>
    </row>
    <row r="263" spans="1:40" ht="13.5">
      <c r="A263" s="67"/>
      <c r="B263" s="67"/>
      <c r="C263" s="98"/>
      <c r="D263" s="98"/>
      <c r="E263" s="98"/>
      <c r="F263" s="98"/>
      <c r="G263" s="98"/>
      <c r="H263" s="98"/>
      <c r="I263" s="98"/>
      <c r="J263" s="98"/>
      <c r="K263" s="98"/>
      <c r="L263" s="98"/>
      <c r="M263" s="98"/>
      <c r="N263" s="98"/>
      <c r="O263" s="98"/>
      <c r="P263" s="98"/>
      <c r="Q263" s="98"/>
      <c r="R263" s="112"/>
      <c r="S263" s="98"/>
      <c r="T263" s="98"/>
      <c r="U263" s="98"/>
      <c r="V263" s="98"/>
      <c r="W263" s="98"/>
      <c r="X263" s="98"/>
      <c r="Y263" s="98"/>
      <c r="Z263" s="98"/>
      <c r="AA263" s="98"/>
      <c r="AB263" s="98"/>
      <c r="AC263" s="98"/>
      <c r="AD263" s="98"/>
      <c r="AE263" s="98"/>
      <c r="AF263" s="98"/>
      <c r="AG263" s="98"/>
      <c r="AH263" s="98"/>
      <c r="AI263" s="98"/>
      <c r="AJ263" s="98"/>
      <c r="AK263" s="98"/>
      <c r="AL263" s="98"/>
      <c r="AM263" s="98"/>
      <c r="AN263" s="98"/>
    </row>
    <row r="264" spans="1:40" ht="13.5">
      <c r="A264" s="67"/>
      <c r="B264" s="67"/>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8"/>
      <c r="AL264" s="98"/>
      <c r="AM264" s="98"/>
      <c r="AN264" s="98"/>
    </row>
    <row r="265" spans="1:40" ht="13.5">
      <c r="A265" s="67"/>
      <c r="B265" s="67"/>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8"/>
      <c r="AL265" s="98"/>
      <c r="AM265" s="98"/>
      <c r="AN265" s="98"/>
    </row>
    <row r="266" spans="1:40" ht="13.5">
      <c r="A266" s="67"/>
      <c r="B266" s="67"/>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c r="AG266" s="98"/>
      <c r="AH266" s="98"/>
      <c r="AI266" s="98"/>
      <c r="AJ266" s="98"/>
      <c r="AK266" s="98"/>
      <c r="AL266" s="98"/>
      <c r="AM266" s="98"/>
      <c r="AN266" s="98"/>
    </row>
    <row r="267" spans="1:40" ht="13.5">
      <c r="A267" s="67"/>
      <c r="B267" s="67"/>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row>
    <row r="268" spans="1:40" ht="13.5">
      <c r="A268" s="67"/>
      <c r="B268" s="67"/>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row>
    <row r="269" spans="1:40" ht="13.5">
      <c r="A269" s="67"/>
      <c r="B269" s="67"/>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row>
    <row r="270" spans="1:40" ht="13.5">
      <c r="A270" s="67"/>
      <c r="B270" s="67"/>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8"/>
      <c r="AL270" s="98"/>
      <c r="AM270" s="98"/>
      <c r="AN270" s="98"/>
    </row>
    <row r="271" spans="1:40" ht="13.5">
      <c r="A271" s="67"/>
      <c r="B271" s="67"/>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8"/>
      <c r="AM271" s="98"/>
      <c r="AN271" s="98"/>
    </row>
    <row r="272" spans="1:40" ht="13.5">
      <c r="A272" s="67"/>
      <c r="B272" s="67"/>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8"/>
      <c r="AM272" s="98"/>
      <c r="AN272" s="98"/>
    </row>
    <row r="273" spans="1:40" ht="13.5">
      <c r="A273" s="67"/>
      <c r="B273" s="67"/>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98"/>
      <c r="AM273" s="98"/>
      <c r="AN273" s="98"/>
    </row>
    <row r="274" spans="1:40" ht="13.5">
      <c r="A274" s="67"/>
      <c r="B274" s="67"/>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8"/>
      <c r="AL274" s="98"/>
      <c r="AM274" s="98"/>
      <c r="AN274" s="98"/>
    </row>
    <row r="275" spans="1:40" ht="13.5">
      <c r="A275" s="67"/>
      <c r="B275" s="67"/>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c r="AL275" s="98"/>
      <c r="AM275" s="98"/>
      <c r="AN275" s="98"/>
    </row>
    <row r="276" spans="1:40" ht="13.5">
      <c r="A276" s="67"/>
      <c r="B276" s="67"/>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c r="AL276" s="98"/>
      <c r="AM276" s="98"/>
      <c r="AN276" s="98"/>
    </row>
    <row r="277" spans="1:40" ht="13.5">
      <c r="A277" s="67"/>
      <c r="B277" s="67"/>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8"/>
      <c r="AM277" s="98"/>
      <c r="AN277" s="98"/>
    </row>
    <row r="278" spans="1:40" ht="13.5">
      <c r="A278" s="67"/>
      <c r="B278" s="67"/>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c r="AL278" s="98"/>
      <c r="AM278" s="98"/>
      <c r="AN278" s="98"/>
    </row>
    <row r="279" spans="1:40" ht="13.5">
      <c r="A279" s="67"/>
      <c r="B279" s="67"/>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98"/>
      <c r="AM279" s="98"/>
      <c r="AN279" s="98"/>
    </row>
    <row r="280" spans="1:40" ht="13.5">
      <c r="A280" s="67"/>
      <c r="B280" s="67"/>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8"/>
      <c r="AM280" s="98"/>
      <c r="AN280" s="98"/>
    </row>
    <row r="281" spans="1:40" ht="13.5">
      <c r="A281" s="67"/>
      <c r="B281" s="67"/>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8"/>
      <c r="AL281" s="98"/>
      <c r="AM281" s="98"/>
      <c r="AN281" s="98"/>
    </row>
    <row r="282" spans="1:40" ht="13.5">
      <c r="A282" s="67"/>
      <c r="B282" s="67"/>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8"/>
      <c r="AL282" s="98"/>
      <c r="AM282" s="98"/>
      <c r="AN282" s="98"/>
    </row>
    <row r="283" spans="1:40" ht="13.5">
      <c r="A283" s="67"/>
      <c r="B283" s="67"/>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8"/>
      <c r="AL283" s="98"/>
      <c r="AM283" s="98"/>
      <c r="AN283" s="98"/>
    </row>
    <row r="284" spans="1:40" ht="13.5">
      <c r="A284" s="67"/>
      <c r="B284" s="67"/>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8"/>
      <c r="AL284" s="98"/>
      <c r="AM284" s="98"/>
      <c r="AN284" s="98"/>
    </row>
    <row r="285" spans="1:40" ht="13.5">
      <c r="A285" s="67"/>
      <c r="B285" s="67"/>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8"/>
      <c r="AL285" s="98"/>
      <c r="AM285" s="98"/>
      <c r="AN285" s="98"/>
    </row>
    <row r="286" spans="1:40" ht="13.5">
      <c r="A286" s="67"/>
      <c r="B286" s="67"/>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8"/>
      <c r="AL286" s="98"/>
      <c r="AM286" s="98"/>
      <c r="AN286" s="98"/>
    </row>
    <row r="287" spans="1:40" ht="13.5">
      <c r="A287" s="67"/>
      <c r="B287" s="67"/>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8"/>
      <c r="AL287" s="98"/>
      <c r="AM287" s="98"/>
      <c r="AN287" s="98"/>
    </row>
    <row r="288" spans="1:40" ht="13.5">
      <c r="A288" s="67"/>
      <c r="B288" s="67"/>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row>
    <row r="289" spans="1:40" ht="13.5">
      <c r="A289" s="67"/>
      <c r="B289" s="67"/>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row>
    <row r="290" spans="1:40" ht="13.5">
      <c r="A290" s="67"/>
      <c r="B290" s="67"/>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row>
    <row r="291" spans="1:40" ht="13.5">
      <c r="A291" s="67"/>
      <c r="B291" s="67"/>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98"/>
      <c r="AN291" s="98"/>
    </row>
    <row r="292" spans="1:40" ht="13.5">
      <c r="A292" s="67"/>
      <c r="B292" s="67"/>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8"/>
      <c r="AL292" s="98"/>
      <c r="AM292" s="98"/>
      <c r="AN292" s="98"/>
    </row>
    <row r="293" spans="1:40" ht="13.5">
      <c r="A293" s="67"/>
      <c r="B293" s="67"/>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8"/>
      <c r="AL293" s="98"/>
      <c r="AM293" s="98"/>
      <c r="AN293" s="98"/>
    </row>
    <row r="294" spans="1:40" ht="13.5">
      <c r="A294" s="67"/>
      <c r="B294" s="67"/>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8"/>
      <c r="AL294" s="98"/>
      <c r="AM294" s="98"/>
      <c r="AN294" s="98"/>
    </row>
    <row r="295" spans="1:40" ht="13.5">
      <c r="A295" s="67"/>
      <c r="B295" s="67"/>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8"/>
      <c r="AL295" s="98"/>
      <c r="AM295" s="98"/>
      <c r="AN295" s="98"/>
    </row>
    <row r="296" spans="1:40" ht="13.5">
      <c r="A296" s="67"/>
      <c r="B296" s="67"/>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8"/>
      <c r="AL296" s="98"/>
      <c r="AM296" s="98"/>
      <c r="AN296" s="98"/>
    </row>
    <row r="297" spans="1:40" ht="13.5">
      <c r="A297" s="67"/>
      <c r="B297" s="67"/>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8"/>
      <c r="AL297" s="98"/>
      <c r="AM297" s="98"/>
      <c r="AN297" s="98"/>
    </row>
    <row r="298" spans="1:40" ht="13.5">
      <c r="A298" s="67"/>
      <c r="B298" s="67"/>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8"/>
      <c r="AL298" s="98"/>
      <c r="AM298" s="98"/>
      <c r="AN298" s="98"/>
    </row>
    <row r="299" spans="1:40" ht="13.5">
      <c r="A299" s="67"/>
      <c r="B299" s="67"/>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c r="AA299" s="98"/>
      <c r="AB299" s="98"/>
      <c r="AC299" s="98"/>
      <c r="AD299" s="98"/>
      <c r="AE299" s="98"/>
      <c r="AF299" s="98"/>
      <c r="AG299" s="98"/>
      <c r="AH299" s="98"/>
      <c r="AI299" s="98"/>
      <c r="AJ299" s="98"/>
      <c r="AK299" s="98"/>
      <c r="AL299" s="98"/>
      <c r="AM299" s="98"/>
      <c r="AN299" s="98"/>
    </row>
    <row r="300" spans="1:40" ht="13.5">
      <c r="A300" s="67"/>
      <c r="B300" s="67"/>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c r="AG300" s="98"/>
      <c r="AH300" s="98"/>
      <c r="AI300" s="98"/>
      <c r="AJ300" s="98"/>
      <c r="AK300" s="98"/>
      <c r="AL300" s="98"/>
      <c r="AM300" s="98"/>
      <c r="AN300" s="98"/>
    </row>
    <row r="301" spans="1:40" ht="13.5">
      <c r="A301" s="67"/>
      <c r="B301" s="67"/>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98"/>
    </row>
    <row r="302" spans="1:40" ht="13.5">
      <c r="A302" s="67"/>
      <c r="B302" s="67"/>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8"/>
      <c r="AL302" s="98"/>
      <c r="AM302" s="98"/>
      <c r="AN302" s="98"/>
    </row>
    <row r="303" spans="1:40" ht="13.5">
      <c r="A303" s="67"/>
      <c r="B303" s="67"/>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8"/>
      <c r="AL303" s="98"/>
      <c r="AM303" s="98"/>
      <c r="AN303" s="98"/>
    </row>
    <row r="304" spans="1:40" ht="13.5">
      <c r="A304" s="67"/>
      <c r="B304" s="67"/>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8"/>
      <c r="AL304" s="98"/>
      <c r="AM304" s="98"/>
      <c r="AN304" s="98"/>
    </row>
    <row r="305" spans="1:40" ht="13.5">
      <c r="A305" s="67"/>
      <c r="B305" s="67"/>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8"/>
      <c r="AL305" s="98"/>
      <c r="AM305" s="98"/>
      <c r="AN305" s="98"/>
    </row>
    <row r="306" spans="1:40" ht="13.5">
      <c r="A306" s="67"/>
      <c r="B306" s="67"/>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8"/>
      <c r="AL306" s="98"/>
      <c r="AM306" s="98"/>
      <c r="AN306" s="98"/>
    </row>
    <row r="307" spans="1:40" ht="13.5">
      <c r="A307" s="67"/>
      <c r="B307" s="67"/>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row>
    <row r="308" spans="1:40" ht="13.5">
      <c r="A308" s="67"/>
      <c r="B308" s="67"/>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row>
    <row r="309" spans="1:40" ht="13.5">
      <c r="A309" s="67"/>
      <c r="B309" s="67"/>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8"/>
      <c r="AL309" s="98"/>
      <c r="AM309" s="98"/>
      <c r="AN309" s="98"/>
    </row>
    <row r="310" spans="1:40" ht="13.5">
      <c r="A310" s="67"/>
      <c r="B310" s="67"/>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row>
    <row r="311" spans="1:40" ht="13.5">
      <c r="A311" s="67"/>
      <c r="B311" s="67"/>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8"/>
      <c r="AL311" s="98"/>
      <c r="AM311" s="98"/>
      <c r="AN311" s="98"/>
    </row>
    <row r="312" spans="1:40" ht="13.5">
      <c r="A312" s="67"/>
      <c r="B312" s="67"/>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8"/>
      <c r="AL312" s="98"/>
      <c r="AM312" s="98"/>
      <c r="AN312" s="98"/>
    </row>
    <row r="313" spans="1:40" ht="13.5">
      <c r="A313" s="67"/>
      <c r="B313" s="67"/>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8"/>
      <c r="AL313" s="98"/>
      <c r="AM313" s="98"/>
      <c r="AN313" s="98"/>
    </row>
    <row r="314" spans="1:40" ht="13.5">
      <c r="A314" s="67"/>
      <c r="B314" s="67"/>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8"/>
      <c r="AL314" s="98"/>
      <c r="AM314" s="98"/>
      <c r="AN314" s="98"/>
    </row>
    <row r="315" spans="1:40" ht="13.5">
      <c r="A315" s="67"/>
      <c r="B315" s="67"/>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8"/>
      <c r="AL315" s="98"/>
      <c r="AM315" s="98"/>
      <c r="AN315" s="98"/>
    </row>
    <row r="316" spans="1:40" ht="13.5">
      <c r="A316" s="67"/>
      <c r="B316" s="67"/>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8"/>
      <c r="AL316" s="98"/>
      <c r="AM316" s="98"/>
      <c r="AN316" s="98"/>
    </row>
    <row r="317" spans="1:40" ht="13.5">
      <c r="A317" s="67"/>
      <c r="B317" s="67"/>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8"/>
      <c r="AL317" s="98"/>
      <c r="AM317" s="98"/>
      <c r="AN317" s="98"/>
    </row>
    <row r="318" spans="1:40" ht="13.5">
      <c r="A318" s="250"/>
      <c r="B318" s="67"/>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8"/>
      <c r="AL318" s="98"/>
      <c r="AM318" s="98"/>
      <c r="AN318" s="98"/>
    </row>
    <row r="319" spans="1:40" ht="13.5">
      <c r="A319" s="250"/>
      <c r="B319" s="67"/>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8"/>
      <c r="AL319" s="98"/>
      <c r="AM319" s="98"/>
      <c r="AN319" s="98"/>
    </row>
    <row r="320" spans="1:40" ht="13.5">
      <c r="A320" s="250"/>
      <c r="B320" s="67"/>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8"/>
      <c r="AL320" s="98"/>
      <c r="AM320" s="98"/>
      <c r="AN320" s="98"/>
    </row>
    <row r="321" spans="1:40" ht="13.5">
      <c r="A321" s="250"/>
      <c r="B321" s="67"/>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8"/>
      <c r="AL321" s="98"/>
      <c r="AM321" s="98"/>
      <c r="AN321" s="98"/>
    </row>
    <row r="322" spans="1:2" ht="13.5">
      <c r="A322" s="250"/>
      <c r="B322" s="67"/>
    </row>
    <row r="323" spans="1:2" ht="13.5" hidden="1">
      <c r="A323" s="251" t="s">
        <v>144</v>
      </c>
      <c r="B323" s="67"/>
    </row>
    <row r="324" spans="1:2" ht="13.5" hidden="1">
      <c r="A324" s="251" t="s">
        <v>143</v>
      </c>
      <c r="B324" s="67"/>
    </row>
    <row r="325" spans="1:2" ht="13.5" hidden="1">
      <c r="A325" s="252" t="s">
        <v>585</v>
      </c>
      <c r="B325" s="67"/>
    </row>
    <row r="326" spans="1:2" ht="13.5" hidden="1">
      <c r="A326" s="253" t="s">
        <v>578</v>
      </c>
      <c r="B326" s="67"/>
    </row>
    <row r="327" spans="1:2" ht="13.5" hidden="1">
      <c r="A327" s="253" t="s">
        <v>577</v>
      </c>
      <c r="B327" s="67"/>
    </row>
    <row r="328" spans="1:2" ht="13.5" hidden="1">
      <c r="A328" s="253" t="s">
        <v>207</v>
      </c>
      <c r="B328" s="67"/>
    </row>
    <row r="329" spans="1:2" ht="13.5" hidden="1">
      <c r="A329" s="253" t="s">
        <v>575</v>
      </c>
      <c r="B329" s="67"/>
    </row>
    <row r="330" spans="1:2" ht="13.5" hidden="1">
      <c r="A330" s="253" t="s">
        <v>576</v>
      </c>
      <c r="B330" s="67"/>
    </row>
    <row r="331" spans="1:2" ht="13.5" hidden="1">
      <c r="A331" s="253" t="s">
        <v>579</v>
      </c>
      <c r="B331" s="67"/>
    </row>
    <row r="332" spans="1:2" ht="13.5" hidden="1">
      <c r="A332" s="253" t="s">
        <v>580</v>
      </c>
      <c r="B332" s="67"/>
    </row>
    <row r="333" spans="1:2" ht="13.5" hidden="1">
      <c r="A333" s="253" t="s">
        <v>581</v>
      </c>
      <c r="B333" s="67"/>
    </row>
    <row r="334" spans="1:2" ht="13.5" hidden="1">
      <c r="A334" s="253" t="s">
        <v>582</v>
      </c>
      <c r="B334" s="67"/>
    </row>
    <row r="335" spans="1:2" ht="13.5" hidden="1">
      <c r="A335" s="253" t="s">
        <v>208</v>
      </c>
      <c r="B335" s="67"/>
    </row>
    <row r="336" spans="1:2" ht="13.5" hidden="1">
      <c r="A336" s="253" t="s">
        <v>583</v>
      </c>
      <c r="B336" s="67"/>
    </row>
    <row r="337" spans="1:2" ht="13.5" hidden="1">
      <c r="A337" s="250"/>
      <c r="B337" s="67"/>
    </row>
    <row r="338" spans="1:2" ht="13.5" hidden="1">
      <c r="A338" t="s">
        <v>566</v>
      </c>
      <c r="B338" s="67"/>
    </row>
    <row r="339" spans="1:2" ht="13.5" hidden="1">
      <c r="A339" t="s">
        <v>567</v>
      </c>
      <c r="B339" s="67"/>
    </row>
    <row r="340" spans="1:2" ht="13.5" hidden="1">
      <c r="A340" s="254" t="s">
        <v>615</v>
      </c>
      <c r="B340" s="67"/>
    </row>
    <row r="341" spans="1:2" ht="13.5" hidden="1">
      <c r="A341" t="s">
        <v>568</v>
      </c>
      <c r="B341" s="67"/>
    </row>
    <row r="342" spans="1:2" ht="13.5" hidden="1">
      <c r="A342" t="s">
        <v>569</v>
      </c>
      <c r="B342" s="67"/>
    </row>
    <row r="343" spans="1:2" ht="13.5" hidden="1">
      <c r="A343" t="s">
        <v>570</v>
      </c>
      <c r="B343" s="67"/>
    </row>
    <row r="344" spans="1:2" ht="13.5" hidden="1">
      <c r="A344" t="s">
        <v>571</v>
      </c>
      <c r="B344" s="67"/>
    </row>
    <row r="345" spans="1:2" ht="13.5" hidden="1">
      <c r="A345" s="254" t="s">
        <v>616</v>
      </c>
      <c r="B345" s="67"/>
    </row>
    <row r="346" spans="1:2" ht="13.5" hidden="1">
      <c r="A346" t="s">
        <v>572</v>
      </c>
      <c r="B346" s="67"/>
    </row>
    <row r="347" spans="1:2" ht="13.5" hidden="1">
      <c r="A347" t="s">
        <v>573</v>
      </c>
      <c r="B347" s="67"/>
    </row>
    <row r="348" spans="1:2" ht="13.5" hidden="1">
      <c r="A348" t="s">
        <v>574</v>
      </c>
      <c r="B348" s="67"/>
    </row>
    <row r="349" spans="1:2" ht="13.5">
      <c r="A349" s="250"/>
      <c r="B349" s="67"/>
    </row>
    <row r="350" spans="1:2" ht="13.5">
      <c r="A350" s="250"/>
      <c r="B350" s="67"/>
    </row>
    <row r="351" spans="1:2" ht="13.5">
      <c r="A351" s="250"/>
      <c r="B351" s="67"/>
    </row>
    <row r="352" spans="1:2" ht="13.5">
      <c r="A352" s="250"/>
      <c r="B352" s="67"/>
    </row>
    <row r="353" spans="1:2" ht="13.5">
      <c r="A353" s="250"/>
      <c r="B353" s="67"/>
    </row>
    <row r="354" spans="1:2" ht="13.5">
      <c r="A354" s="250"/>
      <c r="B354" s="67"/>
    </row>
    <row r="355" spans="1:2" ht="13.5">
      <c r="A355" s="250"/>
      <c r="B355" s="67"/>
    </row>
    <row r="356" spans="1:2" ht="13.5">
      <c r="A356" s="250"/>
      <c r="B356" s="67"/>
    </row>
    <row r="357" spans="1:2" ht="13.5">
      <c r="A357" s="250"/>
      <c r="B357" s="67"/>
    </row>
    <row r="358" spans="1:2" ht="13.5">
      <c r="A358" s="250"/>
      <c r="B358" s="67"/>
    </row>
    <row r="359" spans="1:2" ht="13.5">
      <c r="A359" s="250"/>
      <c r="B359" s="67"/>
    </row>
    <row r="360" spans="1:2" ht="13.5">
      <c r="A360" s="250"/>
      <c r="B360" s="67"/>
    </row>
    <row r="361" spans="1:2" ht="13.5">
      <c r="A361" s="250"/>
      <c r="B361" s="67"/>
    </row>
    <row r="362" spans="1:2" ht="13.5">
      <c r="A362" s="250"/>
      <c r="B362" s="67"/>
    </row>
    <row r="363" spans="1:2" ht="13.5">
      <c r="A363" s="250"/>
      <c r="B363" s="67"/>
    </row>
    <row r="364" spans="1:2" ht="13.5">
      <c r="A364" s="250"/>
      <c r="B364" s="67"/>
    </row>
    <row r="365" spans="1:2" ht="13.5">
      <c r="A365" s="250"/>
      <c r="B365" s="67"/>
    </row>
    <row r="366" spans="1:2" ht="13.5">
      <c r="A366" s="67"/>
      <c r="B366" s="67"/>
    </row>
    <row r="367" spans="1:2" ht="13.5">
      <c r="A367" s="67"/>
      <c r="B367" s="67"/>
    </row>
    <row r="368" spans="1:2" ht="13.5">
      <c r="A368" s="67"/>
      <c r="B368" s="67"/>
    </row>
    <row r="369" spans="1:2" ht="13.5">
      <c r="A369" s="67"/>
      <c r="B369" s="67"/>
    </row>
    <row r="370" spans="1:2" ht="13.5">
      <c r="A370" s="67"/>
      <c r="B370" s="67"/>
    </row>
    <row r="371" spans="1:2" ht="13.5">
      <c r="A371" s="67"/>
      <c r="B371" s="67"/>
    </row>
    <row r="372" spans="1:2" ht="13.5">
      <c r="A372" s="67"/>
      <c r="B372" s="67"/>
    </row>
    <row r="373" spans="1:2" ht="13.5">
      <c r="A373" s="67"/>
      <c r="B373" s="67"/>
    </row>
    <row r="374" spans="1:2" ht="13.5">
      <c r="A374" s="67"/>
      <c r="B374" s="67"/>
    </row>
    <row r="375" spans="1:2" ht="13.5">
      <c r="A375" s="67"/>
      <c r="B375" s="67"/>
    </row>
    <row r="376" spans="1:2" ht="13.5">
      <c r="A376" s="67"/>
      <c r="B376" s="67"/>
    </row>
    <row r="377" spans="1:2" ht="13.5">
      <c r="A377" s="67"/>
      <c r="B377" s="67"/>
    </row>
    <row r="378" spans="1:2" ht="13.5">
      <c r="A378" s="67"/>
      <c r="B378" s="67"/>
    </row>
    <row r="379" spans="1:2" ht="13.5">
      <c r="A379" s="67"/>
      <c r="B379" s="67"/>
    </row>
    <row r="380" spans="1:2" ht="13.5">
      <c r="A380" s="67"/>
      <c r="B380" s="67"/>
    </row>
    <row r="381" spans="1:2" ht="13.5">
      <c r="A381" s="67"/>
      <c r="B381" s="67"/>
    </row>
    <row r="382" spans="1:2" ht="13.5">
      <c r="A382" s="67"/>
      <c r="B382" s="67"/>
    </row>
    <row r="383" spans="1:2" ht="13.5">
      <c r="A383" s="67"/>
      <c r="B383" s="67"/>
    </row>
    <row r="384" spans="1:2" ht="13.5">
      <c r="A384" s="67"/>
      <c r="B384" s="67"/>
    </row>
    <row r="385" spans="1:2" ht="13.5">
      <c r="A385" s="67"/>
      <c r="B385" s="67"/>
    </row>
    <row r="386" spans="1:2" ht="13.5">
      <c r="A386" s="67"/>
      <c r="B386" s="67"/>
    </row>
    <row r="387" spans="1:2" ht="13.5">
      <c r="A387" s="67"/>
      <c r="B387" s="67"/>
    </row>
    <row r="388" spans="1:2" ht="13.5">
      <c r="A388" s="67"/>
      <c r="B388" s="67"/>
    </row>
    <row r="389" spans="1:2" ht="13.5">
      <c r="A389" s="67"/>
      <c r="B389" s="67"/>
    </row>
    <row r="390" spans="1:2" ht="13.5">
      <c r="A390" s="67"/>
      <c r="B390" s="67"/>
    </row>
    <row r="391" spans="1:2" ht="13.5">
      <c r="A391" s="67"/>
      <c r="B391" s="67"/>
    </row>
    <row r="392" spans="1:2" ht="13.5">
      <c r="A392" s="67"/>
      <c r="B392" s="67"/>
    </row>
    <row r="393" spans="1:2" ht="13.5">
      <c r="A393" s="67"/>
      <c r="B393" s="67"/>
    </row>
    <row r="394" spans="1:2" ht="13.5">
      <c r="A394" s="67"/>
      <c r="B394" s="67"/>
    </row>
    <row r="395" spans="1:2" ht="13.5">
      <c r="A395" s="67"/>
      <c r="B395" s="67"/>
    </row>
    <row r="396" spans="1:2" ht="13.5">
      <c r="A396" s="67"/>
      <c r="B396" s="67"/>
    </row>
    <row r="397" spans="1:2" ht="13.5">
      <c r="A397" s="67"/>
      <c r="B397" s="67"/>
    </row>
    <row r="398" spans="1:2" ht="13.5">
      <c r="A398" s="67"/>
      <c r="B398" s="67"/>
    </row>
    <row r="399" spans="1:2" ht="13.5">
      <c r="A399" s="67"/>
      <c r="B399" s="67"/>
    </row>
    <row r="400" spans="1:2" ht="13.5">
      <c r="A400" s="67"/>
      <c r="B400" s="67"/>
    </row>
    <row r="401" spans="1:2" ht="13.5">
      <c r="A401" s="67"/>
      <c r="B401" s="67"/>
    </row>
    <row r="402" spans="1:2" ht="13.5">
      <c r="A402" s="67"/>
      <c r="B402" s="67"/>
    </row>
    <row r="403" spans="1:2" ht="13.5">
      <c r="A403" s="67"/>
      <c r="B403" s="67"/>
    </row>
    <row r="404" spans="1:2" ht="13.5">
      <c r="A404" s="67"/>
      <c r="B404" s="67"/>
    </row>
    <row r="405" spans="1:2" ht="13.5">
      <c r="A405" s="67"/>
      <c r="B405" s="67"/>
    </row>
    <row r="406" spans="1:2" ht="13.5">
      <c r="A406" s="67"/>
      <c r="B406" s="67"/>
    </row>
    <row r="407" spans="1:2" ht="13.5">
      <c r="A407" s="67"/>
      <c r="B407" s="67"/>
    </row>
    <row r="408" spans="1:2" ht="13.5">
      <c r="A408" s="67"/>
      <c r="B408" s="67"/>
    </row>
    <row r="409" spans="1:2" ht="13.5">
      <c r="A409" s="67"/>
      <c r="B409" s="67"/>
    </row>
    <row r="410" spans="1:2" ht="13.5">
      <c r="A410" s="67"/>
      <c r="B410" s="67"/>
    </row>
    <row r="411" spans="1:2" ht="13.5">
      <c r="A411" s="67"/>
      <c r="B411" s="67"/>
    </row>
    <row r="412" spans="1:2" ht="13.5">
      <c r="A412" s="67"/>
      <c r="B412" s="67"/>
    </row>
    <row r="413" spans="1:2" ht="13.5">
      <c r="A413" s="67"/>
      <c r="B413" s="67"/>
    </row>
    <row r="414" spans="1:2" ht="13.5">
      <c r="A414" s="67"/>
      <c r="B414" s="67"/>
    </row>
    <row r="415" spans="1:2" ht="13.5">
      <c r="A415" s="67"/>
      <c r="B415" s="67"/>
    </row>
    <row r="416" spans="1:2" ht="13.5">
      <c r="A416" s="67"/>
      <c r="B416" s="67"/>
    </row>
    <row r="417" spans="1:2" ht="13.5">
      <c r="A417" s="67"/>
      <c r="B417" s="67"/>
    </row>
    <row r="418" spans="1:2" ht="13.5">
      <c r="A418" s="67"/>
      <c r="B418" s="67"/>
    </row>
    <row r="419" spans="1:2" ht="13.5">
      <c r="A419" s="67"/>
      <c r="B419" s="67"/>
    </row>
    <row r="420" spans="1:2" ht="13.5">
      <c r="A420" s="67"/>
      <c r="B420" s="67"/>
    </row>
    <row r="421" spans="1:2" ht="13.5">
      <c r="A421" s="67"/>
      <c r="B421" s="67"/>
    </row>
    <row r="422" spans="1:2" ht="13.5">
      <c r="A422" s="67"/>
      <c r="B422" s="67"/>
    </row>
    <row r="423" spans="1:2" ht="13.5">
      <c r="A423" s="67"/>
      <c r="B423" s="67"/>
    </row>
    <row r="424" spans="1:2" ht="13.5">
      <c r="A424" s="67"/>
      <c r="B424" s="67"/>
    </row>
    <row r="425" spans="1:2" ht="13.5">
      <c r="A425" s="67"/>
      <c r="B425" s="67"/>
    </row>
    <row r="426" spans="1:2" ht="13.5">
      <c r="A426" s="67"/>
      <c r="B426" s="67"/>
    </row>
    <row r="427" spans="1:2" ht="13.5">
      <c r="A427" s="67"/>
      <c r="B427" s="67"/>
    </row>
    <row r="428" spans="1:2" ht="13.5">
      <c r="A428" s="67"/>
      <c r="B428" s="67"/>
    </row>
    <row r="429" spans="1:2" ht="13.5">
      <c r="A429" s="67"/>
      <c r="B429" s="67"/>
    </row>
    <row r="430" spans="1:2" ht="13.5">
      <c r="A430" s="67"/>
      <c r="B430" s="67"/>
    </row>
    <row r="431" spans="1:2" ht="13.5">
      <c r="A431" s="67"/>
      <c r="B431" s="67"/>
    </row>
    <row r="432" spans="1:2" ht="13.5">
      <c r="A432" s="67"/>
      <c r="B432" s="67"/>
    </row>
    <row r="433" spans="1:2" ht="13.5">
      <c r="A433" s="67"/>
      <c r="B433" s="67"/>
    </row>
    <row r="434" spans="1:2" ht="13.5">
      <c r="A434" s="67"/>
      <c r="B434" s="67"/>
    </row>
    <row r="435" spans="1:2" ht="13.5">
      <c r="A435" s="67"/>
      <c r="B435" s="67"/>
    </row>
    <row r="436" spans="1:2" ht="13.5">
      <c r="A436" s="67"/>
      <c r="B436" s="67"/>
    </row>
    <row r="437" spans="1:2" ht="13.5">
      <c r="A437" s="67"/>
      <c r="B437" s="67"/>
    </row>
    <row r="438" spans="1:2" ht="13.5">
      <c r="A438" s="67"/>
      <c r="B438" s="67"/>
    </row>
    <row r="439" spans="1:2" ht="13.5">
      <c r="A439" s="67"/>
      <c r="B439" s="67"/>
    </row>
    <row r="440" spans="1:2" ht="13.5">
      <c r="A440" s="67"/>
      <c r="B440" s="67"/>
    </row>
    <row r="441" spans="1:2" ht="13.5">
      <c r="A441" s="67"/>
      <c r="B441" s="67"/>
    </row>
    <row r="442" spans="1:2" ht="13.5">
      <c r="A442" s="67"/>
      <c r="B442" s="67"/>
    </row>
    <row r="443" spans="1:2" ht="13.5">
      <c r="A443" s="67"/>
      <c r="B443" s="67"/>
    </row>
    <row r="444" spans="1:2" ht="13.5">
      <c r="A444" s="67"/>
      <c r="B444" s="67"/>
    </row>
    <row r="445" spans="1:2" ht="13.5">
      <c r="A445" s="67"/>
      <c r="B445" s="67"/>
    </row>
    <row r="446" spans="1:2" ht="13.5">
      <c r="A446" s="67"/>
      <c r="B446" s="67"/>
    </row>
    <row r="447" spans="1:2" ht="13.5">
      <c r="A447" s="67"/>
      <c r="B447" s="67"/>
    </row>
    <row r="448" spans="1:2" ht="13.5">
      <c r="A448" s="67"/>
      <c r="B448" s="67"/>
    </row>
    <row r="449" spans="1:2" ht="13.5">
      <c r="A449" s="67"/>
      <c r="B449" s="67"/>
    </row>
    <row r="450" spans="1:2" ht="13.5">
      <c r="A450" s="67"/>
      <c r="B450" s="67"/>
    </row>
    <row r="451" spans="1:2" ht="13.5">
      <c r="A451" s="67"/>
      <c r="B451" s="67"/>
    </row>
    <row r="452" spans="1:2" ht="13.5">
      <c r="A452" s="67"/>
      <c r="B452" s="67"/>
    </row>
    <row r="453" spans="1:2" ht="13.5">
      <c r="A453" s="67"/>
      <c r="B453" s="67"/>
    </row>
    <row r="454" spans="1:2" ht="13.5">
      <c r="A454" s="67"/>
      <c r="B454" s="67"/>
    </row>
    <row r="455" spans="1:2" ht="13.5">
      <c r="A455" s="67"/>
      <c r="B455" s="67"/>
    </row>
    <row r="456" spans="1:2" ht="13.5">
      <c r="A456" s="67"/>
      <c r="B456" s="67"/>
    </row>
    <row r="457" spans="1:2" ht="13.5">
      <c r="A457" s="67"/>
      <c r="B457" s="67"/>
    </row>
    <row r="458" spans="1:2" ht="13.5">
      <c r="A458" s="67"/>
      <c r="B458" s="67"/>
    </row>
    <row r="459" spans="1:2" ht="13.5">
      <c r="A459" s="67"/>
      <c r="B459" s="67"/>
    </row>
    <row r="460" spans="1:2" ht="13.5">
      <c r="A460" s="67"/>
      <c r="B460" s="67"/>
    </row>
    <row r="461" spans="1:2" ht="13.5">
      <c r="A461" s="67"/>
      <c r="B461" s="67"/>
    </row>
    <row r="462" spans="1:2" ht="13.5">
      <c r="A462" s="67"/>
      <c r="B462" s="67"/>
    </row>
    <row r="463" spans="1:2" ht="13.5">
      <c r="A463" s="67"/>
      <c r="B463" s="67"/>
    </row>
    <row r="464" spans="1:2" ht="13.5">
      <c r="A464" s="67"/>
      <c r="B464" s="67"/>
    </row>
    <row r="465" spans="1:2" ht="13.5">
      <c r="A465" s="67"/>
      <c r="B465" s="67"/>
    </row>
    <row r="466" spans="1:2" ht="13.5">
      <c r="A466" s="67"/>
      <c r="B466" s="67"/>
    </row>
    <row r="467" spans="1:2" ht="13.5">
      <c r="A467" s="67"/>
      <c r="B467" s="67"/>
    </row>
    <row r="468" spans="1:2" ht="13.5">
      <c r="A468" s="67"/>
      <c r="B468" s="67"/>
    </row>
    <row r="469" spans="1:2" ht="13.5">
      <c r="A469" s="67"/>
      <c r="B469" s="67"/>
    </row>
    <row r="470" spans="1:2" ht="13.5">
      <c r="A470" s="67"/>
      <c r="B470" s="67"/>
    </row>
    <row r="471" spans="1:2" ht="13.5">
      <c r="A471" s="67"/>
      <c r="B471" s="67"/>
    </row>
    <row r="472" spans="1:2" ht="13.5">
      <c r="A472" s="67"/>
      <c r="B472" s="67"/>
    </row>
    <row r="473" spans="1:2" ht="13.5">
      <c r="A473" s="67"/>
      <c r="B473" s="67"/>
    </row>
    <row r="474" spans="1:2" ht="13.5">
      <c r="A474" s="67"/>
      <c r="B474" s="67"/>
    </row>
    <row r="475" spans="1:2" ht="13.5">
      <c r="A475" s="67"/>
      <c r="B475" s="67"/>
    </row>
    <row r="476" spans="1:2" ht="13.5">
      <c r="A476" s="67"/>
      <c r="B476" s="67"/>
    </row>
    <row r="477" spans="1:2" ht="13.5">
      <c r="A477" s="67"/>
      <c r="B477" s="67"/>
    </row>
    <row r="478" spans="1:2" ht="13.5">
      <c r="A478" s="67"/>
      <c r="B478" s="67"/>
    </row>
    <row r="479" spans="1:2" ht="13.5">
      <c r="A479" s="67"/>
      <c r="B479" s="67"/>
    </row>
    <row r="480" spans="1:2" ht="13.5">
      <c r="A480" s="67"/>
      <c r="B480" s="67"/>
    </row>
    <row r="481" spans="1:2" ht="13.5">
      <c r="A481" s="67"/>
      <c r="B481" s="67"/>
    </row>
    <row r="482" spans="1:2" ht="13.5">
      <c r="A482" s="67"/>
      <c r="B482" s="67"/>
    </row>
    <row r="483" spans="1:2" ht="13.5">
      <c r="A483" s="67"/>
      <c r="B483" s="67"/>
    </row>
    <row r="484" spans="1:2" ht="13.5">
      <c r="A484" s="67"/>
      <c r="B484" s="67"/>
    </row>
    <row r="485" spans="1:2" ht="13.5">
      <c r="A485" s="67"/>
      <c r="B485" s="67"/>
    </row>
    <row r="486" spans="1:2" ht="13.5">
      <c r="A486" s="67"/>
      <c r="B486" s="67"/>
    </row>
    <row r="487" spans="1:2" ht="13.5">
      <c r="A487" s="67"/>
      <c r="B487" s="67"/>
    </row>
    <row r="488" spans="1:2" ht="13.5">
      <c r="A488" s="67"/>
      <c r="B488" s="67"/>
    </row>
    <row r="489" spans="1:2" ht="13.5">
      <c r="A489" s="67"/>
      <c r="B489" s="67"/>
    </row>
    <row r="490" spans="1:2" ht="13.5">
      <c r="A490" s="67"/>
      <c r="B490" s="67"/>
    </row>
    <row r="491" spans="1:2" ht="13.5">
      <c r="A491" s="67"/>
      <c r="B491" s="67"/>
    </row>
    <row r="492" spans="1:2" ht="13.5">
      <c r="A492" s="67"/>
      <c r="B492" s="67"/>
    </row>
    <row r="493" spans="1:2" ht="13.5">
      <c r="A493" s="67"/>
      <c r="B493" s="67"/>
    </row>
    <row r="494" spans="1:2" ht="13.5">
      <c r="A494" s="67"/>
      <c r="B494" s="67"/>
    </row>
    <row r="495" spans="1:2" ht="13.5">
      <c r="A495" s="67"/>
      <c r="B495" s="67"/>
    </row>
    <row r="496" spans="1:2" ht="13.5">
      <c r="A496" s="67"/>
      <c r="B496" s="67"/>
    </row>
    <row r="497" spans="1:2" ht="13.5">
      <c r="A497" s="67"/>
      <c r="B497" s="67"/>
    </row>
    <row r="498" spans="1:2" ht="13.5">
      <c r="A498" s="67"/>
      <c r="B498" s="67"/>
    </row>
    <row r="499" spans="1:2" ht="13.5">
      <c r="A499" s="67"/>
      <c r="B499" s="67"/>
    </row>
    <row r="500" spans="1:2" ht="13.5">
      <c r="A500" s="67"/>
      <c r="B500" s="67"/>
    </row>
    <row r="501" spans="1:2" ht="13.5">
      <c r="A501" s="67"/>
      <c r="B501" s="67"/>
    </row>
    <row r="502" spans="1:2" ht="13.5">
      <c r="A502" s="67"/>
      <c r="B502" s="67"/>
    </row>
    <row r="503" spans="1:2" ht="13.5">
      <c r="A503" s="67"/>
      <c r="B503" s="67"/>
    </row>
    <row r="504" spans="1:2" ht="13.5">
      <c r="A504" s="67"/>
      <c r="B504" s="67"/>
    </row>
    <row r="505" spans="1:2" ht="13.5">
      <c r="A505" s="67"/>
      <c r="B505" s="67"/>
    </row>
    <row r="506" spans="1:2" ht="13.5">
      <c r="A506" s="67"/>
      <c r="B506" s="67"/>
    </row>
    <row r="507" spans="1:2" ht="13.5">
      <c r="A507" s="67"/>
      <c r="B507" s="67"/>
    </row>
    <row r="508" spans="1:2" ht="13.5">
      <c r="A508" s="67"/>
      <c r="B508" s="67"/>
    </row>
    <row r="509" spans="1:2" ht="13.5">
      <c r="A509" s="67"/>
      <c r="B509" s="67"/>
    </row>
    <row r="510" spans="1:2" ht="13.5">
      <c r="A510" s="67"/>
      <c r="B510" s="67"/>
    </row>
    <row r="511" spans="1:2" ht="13.5">
      <c r="A511" s="67"/>
      <c r="B511" s="67"/>
    </row>
    <row r="512" spans="1:2" ht="13.5">
      <c r="A512" s="67"/>
      <c r="B512" s="67"/>
    </row>
    <row r="513" spans="1:2" ht="13.5">
      <c r="A513" s="67"/>
      <c r="B513" s="67"/>
    </row>
    <row r="514" spans="1:2" ht="13.5">
      <c r="A514" s="67"/>
      <c r="B514" s="67"/>
    </row>
    <row r="515" spans="1:2" ht="13.5">
      <c r="A515" s="67"/>
      <c r="B515" s="67"/>
    </row>
    <row r="516" spans="1:2" ht="13.5">
      <c r="A516" s="67"/>
      <c r="B516" s="67"/>
    </row>
    <row r="517" spans="1:2" ht="13.5">
      <c r="A517" s="67"/>
      <c r="B517" s="67"/>
    </row>
    <row r="518" spans="1:2" ht="13.5">
      <c r="A518" s="67"/>
      <c r="B518" s="67"/>
    </row>
    <row r="519" spans="1:2" ht="13.5">
      <c r="A519" s="67"/>
      <c r="B519" s="67"/>
    </row>
    <row r="520" spans="1:2" ht="13.5">
      <c r="A520" s="67"/>
      <c r="B520" s="67"/>
    </row>
    <row r="521" spans="1:2" ht="13.5">
      <c r="A521" s="67"/>
      <c r="B521" s="67"/>
    </row>
    <row r="522" spans="1:2" ht="13.5">
      <c r="A522" s="67"/>
      <c r="B522" s="67"/>
    </row>
    <row r="523" spans="1:2" ht="13.5">
      <c r="A523" s="67"/>
      <c r="B523" s="67"/>
    </row>
    <row r="524" spans="1:2" ht="13.5">
      <c r="A524" s="67"/>
      <c r="B524" s="67"/>
    </row>
    <row r="525" spans="1:2" ht="13.5">
      <c r="A525" s="67"/>
      <c r="B525" s="67"/>
    </row>
    <row r="526" spans="1:2" ht="13.5">
      <c r="A526" s="67"/>
      <c r="B526" s="67"/>
    </row>
    <row r="527" spans="1:2" ht="13.5">
      <c r="A527" s="67"/>
      <c r="B527" s="67"/>
    </row>
    <row r="528" spans="1:2" ht="13.5">
      <c r="A528" s="67"/>
      <c r="B528" s="67"/>
    </row>
    <row r="529" spans="1:2" ht="13.5">
      <c r="A529" s="67"/>
      <c r="B529" s="67"/>
    </row>
    <row r="530" spans="1:2" ht="13.5">
      <c r="A530" s="67"/>
      <c r="B530" s="67"/>
    </row>
    <row r="531" spans="1:2" ht="13.5">
      <c r="A531" s="67"/>
      <c r="B531" s="67"/>
    </row>
    <row r="532" spans="1:2" ht="13.5">
      <c r="A532" s="67"/>
      <c r="B532" s="67"/>
    </row>
    <row r="533" spans="1:2" ht="13.5">
      <c r="A533" s="67"/>
      <c r="B533" s="67"/>
    </row>
    <row r="534" spans="1:2" ht="13.5">
      <c r="A534" s="67"/>
      <c r="B534" s="67"/>
    </row>
    <row r="535" spans="1:2" ht="13.5">
      <c r="A535" s="67"/>
      <c r="B535" s="67"/>
    </row>
    <row r="536" spans="1:2" ht="13.5">
      <c r="A536" s="67"/>
      <c r="B536" s="67"/>
    </row>
    <row r="537" spans="1:2" ht="13.5">
      <c r="A537" s="67"/>
      <c r="B537" s="67"/>
    </row>
    <row r="538" spans="1:2" ht="13.5">
      <c r="A538" s="67"/>
      <c r="B538" s="67"/>
    </row>
    <row r="539" spans="1:2" ht="13.5">
      <c r="A539" s="67"/>
      <c r="B539" s="67"/>
    </row>
    <row r="540" spans="1:2" ht="13.5">
      <c r="A540" s="67"/>
      <c r="B540" s="67"/>
    </row>
    <row r="541" spans="1:2" ht="13.5">
      <c r="A541" s="67"/>
      <c r="B541" s="67"/>
    </row>
    <row r="542" spans="1:2" ht="13.5">
      <c r="A542" s="67"/>
      <c r="B542" s="67"/>
    </row>
    <row r="543" spans="1:2" ht="13.5">
      <c r="A543" s="67"/>
      <c r="B543" s="67"/>
    </row>
    <row r="544" spans="1:2" ht="13.5">
      <c r="A544" s="67"/>
      <c r="B544" s="67"/>
    </row>
    <row r="545" spans="1:2" ht="13.5">
      <c r="A545" s="67"/>
      <c r="B545" s="67"/>
    </row>
    <row r="546" spans="1:2" ht="13.5">
      <c r="A546" s="67"/>
      <c r="B546" s="67"/>
    </row>
    <row r="547" spans="1:2" ht="13.5">
      <c r="A547" s="67"/>
      <c r="B547" s="67"/>
    </row>
    <row r="548" spans="1:2" ht="13.5">
      <c r="A548" s="67"/>
      <c r="B548" s="67"/>
    </row>
    <row r="549" spans="1:2" ht="13.5">
      <c r="A549" s="67"/>
      <c r="B549" s="67"/>
    </row>
    <row r="550" spans="1:2" ht="13.5">
      <c r="A550" s="67"/>
      <c r="B550" s="67"/>
    </row>
    <row r="551" spans="1:2" ht="13.5">
      <c r="A551" s="67"/>
      <c r="B551" s="67"/>
    </row>
    <row r="552" spans="1:2" ht="13.5">
      <c r="A552" s="67"/>
      <c r="B552" s="67"/>
    </row>
    <row r="553" spans="1:2" ht="13.5">
      <c r="A553" s="67"/>
      <c r="B553" s="67"/>
    </row>
    <row r="554" spans="1:2" ht="13.5">
      <c r="A554" s="67"/>
      <c r="B554" s="67"/>
    </row>
    <row r="555" spans="1:2" ht="13.5">
      <c r="A555" s="67"/>
      <c r="B555" s="67"/>
    </row>
    <row r="556" spans="1:2" ht="13.5">
      <c r="A556" s="67"/>
      <c r="B556" s="67"/>
    </row>
    <row r="557" spans="1:2" ht="13.5">
      <c r="A557" s="67"/>
      <c r="B557" s="67"/>
    </row>
    <row r="558" spans="1:2" ht="13.5">
      <c r="A558" s="67"/>
      <c r="B558" s="67"/>
    </row>
    <row r="559" spans="1:2" ht="13.5">
      <c r="A559" s="67"/>
      <c r="B559" s="67"/>
    </row>
    <row r="560" spans="1:2" ht="13.5">
      <c r="A560" s="67"/>
      <c r="B560" s="67"/>
    </row>
    <row r="561" spans="1:2" ht="13.5">
      <c r="A561" s="67"/>
      <c r="B561" s="67"/>
    </row>
    <row r="562" spans="1:2" ht="13.5">
      <c r="A562" s="67"/>
      <c r="B562" s="67"/>
    </row>
    <row r="563" spans="1:2" ht="13.5">
      <c r="A563" s="67"/>
      <c r="B563" s="67"/>
    </row>
    <row r="564" spans="1:2" ht="13.5">
      <c r="A564" s="67"/>
      <c r="B564" s="67"/>
    </row>
    <row r="565" spans="1:2" ht="13.5">
      <c r="A565" s="67"/>
      <c r="B565" s="67"/>
    </row>
    <row r="566" spans="1:2" ht="13.5">
      <c r="A566" s="67"/>
      <c r="B566" s="67"/>
    </row>
    <row r="567" spans="1:2" ht="13.5">
      <c r="A567" s="67"/>
      <c r="B567" s="67"/>
    </row>
    <row r="568" spans="1:2" ht="13.5">
      <c r="A568" s="67"/>
      <c r="B568" s="67"/>
    </row>
    <row r="569" spans="1:2" ht="13.5">
      <c r="A569" s="67"/>
      <c r="B569" s="67"/>
    </row>
    <row r="570" spans="1:2" ht="13.5">
      <c r="A570" s="67"/>
      <c r="B570" s="67"/>
    </row>
    <row r="571" spans="1:2" ht="13.5">
      <c r="A571" s="67"/>
      <c r="B571" s="67"/>
    </row>
    <row r="572" spans="1:2" ht="13.5">
      <c r="A572" s="67"/>
      <c r="B572" s="67"/>
    </row>
    <row r="573" spans="1:2" ht="13.5">
      <c r="A573" s="67"/>
      <c r="B573" s="67"/>
    </row>
    <row r="574" spans="1:2" ht="13.5">
      <c r="A574" s="67"/>
      <c r="B574" s="67"/>
    </row>
    <row r="575" spans="1:2" ht="13.5">
      <c r="A575" s="67"/>
      <c r="B575" s="67"/>
    </row>
    <row r="576" spans="1:2" ht="13.5">
      <c r="A576" s="67"/>
      <c r="B576" s="67"/>
    </row>
    <row r="577" spans="1:2" ht="13.5">
      <c r="A577" s="67"/>
      <c r="B577" s="67"/>
    </row>
    <row r="578" spans="1:2" ht="13.5">
      <c r="A578" s="67"/>
      <c r="B578" s="67"/>
    </row>
    <row r="579" spans="1:2" ht="13.5">
      <c r="A579" s="67"/>
      <c r="B579" s="67"/>
    </row>
    <row r="580" spans="1:2" ht="13.5">
      <c r="A580" s="67"/>
      <c r="B580" s="67"/>
    </row>
    <row r="581" spans="1:2" ht="13.5">
      <c r="A581" s="67"/>
      <c r="B581" s="67"/>
    </row>
    <row r="582" spans="1:2" ht="13.5">
      <c r="A582" s="67"/>
      <c r="B582" s="67"/>
    </row>
    <row r="583" spans="1:2" ht="13.5">
      <c r="A583" s="67"/>
      <c r="B583" s="67"/>
    </row>
    <row r="584" spans="1:2" ht="13.5">
      <c r="A584" s="67"/>
      <c r="B584" s="67"/>
    </row>
    <row r="585" spans="1:2" ht="13.5">
      <c r="A585" s="67"/>
      <c r="B585" s="67"/>
    </row>
    <row r="586" spans="1:2" ht="13.5">
      <c r="A586" s="67"/>
      <c r="B586" s="67"/>
    </row>
    <row r="587" spans="1:2" ht="13.5">
      <c r="A587" s="67"/>
      <c r="B587" s="67"/>
    </row>
    <row r="588" spans="1:2" ht="13.5">
      <c r="A588" s="67"/>
      <c r="B588" s="67"/>
    </row>
    <row r="589" spans="1:2" ht="13.5">
      <c r="A589" s="67"/>
      <c r="B589" s="67"/>
    </row>
    <row r="590" spans="1:2" ht="13.5">
      <c r="A590" s="67"/>
      <c r="B590" s="67"/>
    </row>
    <row r="591" spans="1:2" ht="13.5">
      <c r="A591" s="67"/>
      <c r="B591" s="67"/>
    </row>
    <row r="592" spans="1:2" ht="13.5">
      <c r="A592" s="67"/>
      <c r="B592" s="67"/>
    </row>
    <row r="593" spans="1:2" ht="13.5">
      <c r="A593" s="67"/>
      <c r="B593" s="67"/>
    </row>
    <row r="594" spans="1:2" ht="13.5">
      <c r="A594" s="67"/>
      <c r="B594" s="67"/>
    </row>
    <row r="595" spans="1:2" ht="13.5">
      <c r="A595" s="67"/>
      <c r="B595" s="67"/>
    </row>
    <row r="596" spans="1:2" ht="13.5">
      <c r="A596" s="67"/>
      <c r="B596" s="67"/>
    </row>
    <row r="597" spans="1:2" ht="13.5">
      <c r="A597" s="67"/>
      <c r="B597" s="67"/>
    </row>
    <row r="598" spans="1:2" ht="13.5">
      <c r="A598" s="67"/>
      <c r="B598" s="67"/>
    </row>
    <row r="599" spans="1:2" ht="13.5">
      <c r="A599" s="67"/>
      <c r="B599" s="67"/>
    </row>
    <row r="600" spans="1:2" ht="13.5">
      <c r="A600" s="67"/>
      <c r="B600" s="67"/>
    </row>
    <row r="601" spans="1:2" ht="13.5">
      <c r="A601" s="67"/>
      <c r="B601" s="67"/>
    </row>
    <row r="602" spans="1:2" ht="13.5">
      <c r="A602" s="67"/>
      <c r="B602" s="67"/>
    </row>
    <row r="603" spans="1:2" ht="13.5">
      <c r="A603" s="67"/>
      <c r="B603" s="67"/>
    </row>
    <row r="604" spans="1:2" ht="13.5">
      <c r="A604" s="67"/>
      <c r="B604" s="67"/>
    </row>
    <row r="605" spans="1:2" ht="13.5">
      <c r="A605" s="67"/>
      <c r="B605" s="67"/>
    </row>
    <row r="606" spans="1:2" ht="13.5">
      <c r="A606" s="67"/>
      <c r="B606" s="67"/>
    </row>
    <row r="607" spans="1:2" ht="13.5">
      <c r="A607" s="67"/>
      <c r="B607" s="67"/>
    </row>
    <row r="608" spans="1:2" ht="13.5">
      <c r="A608" s="67"/>
      <c r="B608" s="67"/>
    </row>
    <row r="609" spans="1:2" ht="13.5">
      <c r="A609" s="67"/>
      <c r="B609" s="67"/>
    </row>
    <row r="610" spans="1:2" ht="13.5">
      <c r="A610" s="67"/>
      <c r="B610" s="67"/>
    </row>
    <row r="611" spans="1:2" ht="13.5">
      <c r="A611" s="67"/>
      <c r="B611" s="67"/>
    </row>
    <row r="612" spans="1:2" ht="13.5">
      <c r="A612" s="67"/>
      <c r="B612" s="67"/>
    </row>
    <row r="613" spans="1:2" ht="13.5">
      <c r="A613" s="67"/>
      <c r="B613" s="67"/>
    </row>
  </sheetData>
  <sheetProtection password="D7C7" sheet="1"/>
  <mergeCells count="16">
    <mergeCell ref="G1:I1"/>
    <mergeCell ref="F6:I6"/>
    <mergeCell ref="F4:I4"/>
    <mergeCell ref="G3:I3"/>
    <mergeCell ref="F7:I7"/>
    <mergeCell ref="J6:P6"/>
    <mergeCell ref="J7:P7"/>
    <mergeCell ref="C2:E2"/>
    <mergeCell ref="C3:E3"/>
    <mergeCell ref="C4:E4"/>
    <mergeCell ref="A9:B9"/>
    <mergeCell ref="C5:E5"/>
    <mergeCell ref="C6:E6"/>
    <mergeCell ref="C7:E7"/>
    <mergeCell ref="A8:Q8"/>
    <mergeCell ref="K9:O9"/>
  </mergeCells>
  <dataValidations count="16">
    <dataValidation allowBlank="1" showInputMessage="1" showErrorMessage="1" prompt="Enter the total amount of expenditures from cemetery funds." sqref="K228"/>
    <dataValidation allowBlank="1" showInputMessage="1" showErrorMessage="1" prompt="Unrealized gains on investments are not included in the calculation of parish operating revenue.  An entry in this field is optional." sqref="G236"/>
    <dataValidation allowBlank="1" showInputMessage="1" showErrorMessage="1" prompt="Unrealized losses on investments are not included in the calculation of parish operating expense.  An entry in this field is optional." sqref="G237"/>
    <dataValidation allowBlank="1" showInputMessage="1" showErrorMessage="1" prompt="Depreciation expense is not required and is not included in the calculation of parish operating expense.  An entry in this field is optional." sqref="G238 E238"/>
    <dataValidation allowBlank="1" showInputMessage="1" showErrorMessage="1" promptTitle="Day School Students" prompt="Enter the number of K through 8 students enrolled in a parish school, a consolidated school, or a collaborative school for whom you provide support to that school. Select the name of the school from the list below." sqref="H5"/>
    <dataValidation allowBlank="1" showInputMessage="1" showErrorMessage="1" promptTitle="Religious Education Students" prompt="Enter the number of K through 12 students registered in Religious Education classes for the fiscal year.  Do not include day school students participating in sacramental preparation if they are included in the day school count." sqref="K5"/>
    <dataValidation type="textLength" allowBlank="1" showInputMessage="1" showErrorMessage="1" errorTitle="Parish Code" error="Do not use dash,  underscore or space in this field.  The parish code is one alpha character followed by two numeric characters (ANN)" sqref="G2">
      <formula1>3</formula1>
      <formula2>3</formula2>
    </dataValidation>
    <dataValidation allowBlank="1" showInputMessage="1" showErrorMessage="1" prompt="Enter the total amount of receipts recorded in cemetery funds.&#10;" sqref="K158"/>
    <dataValidation allowBlank="1" showInputMessage="1" showErrorMessage="1" promptTitle="Day School Students" prompt="Enter the number of K5 through 8 students enrolled in a parish school, a consolidated school, or a collaborative school for whom you provide support to that school. Select the name of the school from the list below." sqref="G5"/>
    <dataValidation allowBlank="1" showInputMessage="1" showErrorMessage="1" promptTitle="Day School Students" prompt="Enter the number of K3 and K4 students enrolled in a parish school, a consolidated school, or a collaborative school for whom you provide support to that school. Select the name of the school from the list below." sqref="I5"/>
    <dataValidation type="list" allowBlank="1" showInputMessage="1" showErrorMessage="1" sqref="I2">
      <formula1>$A$338:$A$348</formula1>
    </dataValidation>
    <dataValidation type="list" showInputMessage="1" showErrorMessage="1" promptTitle="Choose a School" prompt="If the student count entered above represents students attending a parish school, consolidated school or collaborative school, select the name of the school from this list.  " sqref="J6">
      <formula1>$A$323:$A$336</formula1>
    </dataValidation>
    <dataValidation errorStyle="warning" type="custom" operator="lessThanOrEqual" allowBlank="1" showInputMessage="1" showErrorMessage="1" errorTitle="Parish School" error="You may only enter a value in this cell if the parish operates its own school." sqref="E141 E138 E128 E135 E158 E160">
      <formula1>IF($J$6=$A$324,TRUE,FALSE)</formula1>
    </dataValidation>
    <dataValidation errorStyle="warning" type="custom" operator="lessThanOrEqual" allowBlank="1" showInputMessage="1" showErrorMessage="1" errorTitle="Parish School" error="You may only enter a value in this cell if the parish operates its own school.  Select a school name in cell F7 to stop seeing this error message." sqref="E19:E22 E116:E126 E25:E28 E31:E34 E37:E39 E42:E48 E64:E72 E75:E78 E81:E82 E87:E90 E107 E13:E16 E129:E133 E136:E137 E139:E140 E142:E157 E161:E164">
      <formula1>IF($J$6=$A$324,TRUE,FALSE)</formula1>
    </dataValidation>
    <dataValidation errorStyle="warning" type="custom" operator="lessThanOrEqual" allowBlank="1" showInputMessage="1" showErrorMessage="1" errorTitle="Parish School" error="You may only enter a value in this cell if the parish operates its own school." sqref="E184 E210 E197">
      <formula1>IF($J$6=$A$323,TRUE,FALSE)</formula1>
    </dataValidation>
    <dataValidation errorStyle="warning" operator="lessThanOrEqual" allowBlank="1" errorTitle="Parish School" error="You may only enter a value in this cell if the parish operates its own school.  Select a school name in cell F7 to stop seeing this error message." sqref="E172:E182 E185:E195 E198:E208 E211:E227"/>
  </dataValidations>
  <printOptions/>
  <pageMargins left="0.24" right="0.24" top="0.27" bottom="0.35" header="0.19" footer="0.17"/>
  <pageSetup fitToHeight="0" fitToWidth="1" horizontalDpi="300" verticalDpi="300" orientation="landscape" scale="83" r:id="rId3"/>
  <headerFooter alignWithMargins="0">
    <oddFooter>&amp;R&amp;P of &amp;N</oddFooter>
  </headerFooter>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J63"/>
  <sheetViews>
    <sheetView zoomScalePageLayoutView="0" workbookViewId="0" topLeftCell="A1">
      <selection activeCell="A1" sqref="A1"/>
    </sheetView>
  </sheetViews>
  <sheetFormatPr defaultColWidth="9.140625" defaultRowHeight="12.75"/>
  <cols>
    <col min="1" max="1" width="4.7109375" style="0" customWidth="1"/>
    <col min="2" max="2" width="3.140625" style="0" customWidth="1"/>
    <col min="3" max="3" width="28.8515625" style="0" customWidth="1"/>
    <col min="4" max="4" width="13.140625" style="0" customWidth="1"/>
    <col min="5" max="5" width="15.140625" style="0" customWidth="1"/>
    <col min="6" max="6" width="42.28125" style="0" customWidth="1"/>
    <col min="7" max="7" width="7.00390625" style="0" customWidth="1"/>
  </cols>
  <sheetData>
    <row r="1" spans="6:7" ht="12.75">
      <c r="F1" s="1" t="s">
        <v>209</v>
      </c>
      <c r="G1" s="113">
        <f>'Data Entry'!G2</f>
        <v>0</v>
      </c>
    </row>
    <row r="2" spans="1:10" ht="12.75">
      <c r="A2" s="114">
        <f>'Data Entry'!C2</f>
        <v>0</v>
      </c>
      <c r="B2" s="4"/>
      <c r="C2" s="5"/>
      <c r="D2" s="5"/>
      <c r="E2" s="5"/>
      <c r="F2" s="7"/>
      <c r="G2" s="168"/>
      <c r="H2" s="169"/>
      <c r="I2" s="169"/>
      <c r="J2" s="21"/>
    </row>
    <row r="3" spans="1:10" ht="12.75">
      <c r="A3" s="115">
        <f>'Data Entry'!C3</f>
        <v>0</v>
      </c>
      <c r="B3" s="4"/>
      <c r="C3" s="5"/>
      <c r="D3" s="5"/>
      <c r="E3" s="5"/>
      <c r="F3" s="5"/>
      <c r="G3" s="169"/>
      <c r="H3" s="169"/>
      <c r="I3" s="169"/>
      <c r="J3" s="21"/>
    </row>
    <row r="4" spans="1:10" ht="12.75">
      <c r="A4" s="116" t="s">
        <v>210</v>
      </c>
      <c r="B4" s="4"/>
      <c r="C4" s="7"/>
      <c r="D4" s="7"/>
      <c r="E4" s="7"/>
      <c r="F4" s="7"/>
      <c r="G4" s="169"/>
      <c r="H4" s="169"/>
      <c r="I4" s="169"/>
      <c r="J4" s="21"/>
    </row>
    <row r="5" spans="1:10" ht="12.75">
      <c r="A5" s="123" t="s">
        <v>610</v>
      </c>
      <c r="B5" s="4"/>
      <c r="C5" s="118"/>
      <c r="D5" s="118"/>
      <c r="E5" s="118"/>
      <c r="F5" s="118"/>
      <c r="G5" s="169"/>
      <c r="H5" s="169"/>
      <c r="I5" s="169"/>
      <c r="J5" s="21"/>
    </row>
    <row r="6" spans="1:10" ht="12.75">
      <c r="A6" s="123" t="s">
        <v>530</v>
      </c>
      <c r="B6" s="4"/>
      <c r="C6" s="14"/>
      <c r="D6" s="14"/>
      <c r="E6" s="120"/>
      <c r="F6" s="119"/>
      <c r="G6" s="169"/>
      <c r="H6" s="169"/>
      <c r="I6" s="169"/>
      <c r="J6" s="21"/>
    </row>
    <row r="7" spans="1:10" ht="12.75">
      <c r="A7" s="123" t="str">
        <f>'Data Entry'!G1</f>
        <v>JUNE 30, 2022</v>
      </c>
      <c r="B7" s="4"/>
      <c r="C7" s="14"/>
      <c r="D7" s="14"/>
      <c r="E7" s="120"/>
      <c r="F7" s="119"/>
      <c r="G7" s="169"/>
      <c r="H7" s="169"/>
      <c r="I7" s="169"/>
      <c r="J7" s="124"/>
    </row>
    <row r="8" spans="1:6" ht="7.5" customHeight="1">
      <c r="A8" s="170"/>
      <c r="B8" s="123"/>
      <c r="C8" s="123"/>
      <c r="D8" s="123"/>
      <c r="E8" s="123"/>
      <c r="F8" s="123"/>
    </row>
    <row r="9" ht="9.75" customHeight="1" hidden="1"/>
    <row r="10" spans="3:6" ht="24.75" customHeight="1">
      <c r="C10" s="377" t="s">
        <v>639</v>
      </c>
      <c r="D10" s="377"/>
      <c r="E10" s="377"/>
      <c r="F10" s="377"/>
    </row>
    <row r="11" spans="1:6" ht="12.75">
      <c r="A11" s="378" t="s">
        <v>611</v>
      </c>
      <c r="B11" s="379"/>
      <c r="C11" s="379"/>
      <c r="D11" s="379"/>
      <c r="E11" s="379"/>
      <c r="F11" s="379"/>
    </row>
    <row r="12" spans="1:6" ht="12.75">
      <c r="A12" s="289"/>
      <c r="B12" s="290"/>
      <c r="C12" s="290"/>
      <c r="D12" s="290"/>
      <c r="E12" s="290"/>
      <c r="F12" s="290"/>
    </row>
    <row r="13" spans="1:6" ht="12.75">
      <c r="A13" s="290"/>
      <c r="B13" s="295" t="s">
        <v>609</v>
      </c>
      <c r="C13" s="280"/>
      <c r="D13" s="280"/>
      <c r="E13" s="280"/>
      <c r="F13" s="280"/>
    </row>
    <row r="14" spans="1:6" ht="12.75">
      <c r="A14" s="279"/>
      <c r="B14" s="293"/>
      <c r="C14" s="297" t="s">
        <v>110</v>
      </c>
      <c r="D14" s="297" t="s">
        <v>183</v>
      </c>
      <c r="E14" s="297" t="s">
        <v>606</v>
      </c>
      <c r="F14" s="297" t="s">
        <v>605</v>
      </c>
    </row>
    <row r="15" spans="2:6" ht="12.75" customHeight="1">
      <c r="B15" s="298">
        <v>1</v>
      </c>
      <c r="C15" s="293" t="s">
        <v>593</v>
      </c>
      <c r="D15" s="294">
        <v>3455.1</v>
      </c>
      <c r="E15" s="299">
        <v>100000</v>
      </c>
      <c r="F15" s="298" t="s">
        <v>607</v>
      </c>
    </row>
    <row r="16" spans="2:6" ht="12.75" customHeight="1">
      <c r="B16" s="298">
        <v>2</v>
      </c>
      <c r="C16" s="293" t="s">
        <v>612</v>
      </c>
      <c r="D16" s="294">
        <v>3455.2</v>
      </c>
      <c r="E16" s="299">
        <v>15000</v>
      </c>
      <c r="F16" s="298" t="s">
        <v>634</v>
      </c>
    </row>
    <row r="17" spans="2:6" ht="12.75" customHeight="1">
      <c r="B17" s="298">
        <v>3</v>
      </c>
      <c r="C17" s="293" t="s">
        <v>597</v>
      </c>
      <c r="D17" s="294">
        <v>3455.3</v>
      </c>
      <c r="E17" s="299">
        <v>2000</v>
      </c>
      <c r="F17" s="298" t="s">
        <v>608</v>
      </c>
    </row>
    <row r="18" spans="1:6" ht="12.75">
      <c r="A18" s="198"/>
      <c r="B18" s="300"/>
      <c r="C18" s="291"/>
      <c r="D18" s="292"/>
      <c r="E18" s="301"/>
      <c r="F18" s="300"/>
    </row>
    <row r="19" spans="1:6" ht="12.75">
      <c r="A19" s="198"/>
      <c r="B19" s="300"/>
      <c r="C19" s="291"/>
      <c r="D19" s="292"/>
      <c r="E19" s="301"/>
      <c r="F19" s="300"/>
    </row>
    <row r="20" spans="2:6" ht="22.5">
      <c r="B20" s="302">
        <f>IF(ABS('Data Entry'!O147+'Data Entry'!O148+'Data Entry'!O149-SUM(E22:E46))&lt;5,"","YOUR COVID-19 INCOME IS NOT IN BALANCE!")</f>
      </c>
      <c r="C20" s="291"/>
      <c r="D20" s="292"/>
      <c r="E20" s="301"/>
      <c r="F20" s="300"/>
    </row>
    <row r="21" spans="1:6" ht="12.75">
      <c r="A21" s="172"/>
      <c r="B21" s="241"/>
      <c r="C21" s="244" t="s">
        <v>110</v>
      </c>
      <c r="D21" s="244" t="s">
        <v>183</v>
      </c>
      <c r="E21" s="244" t="s">
        <v>606</v>
      </c>
      <c r="F21" s="244" t="s">
        <v>605</v>
      </c>
    </row>
    <row r="22" spans="2:6" ht="12.75">
      <c r="B22" s="243">
        <v>1</v>
      </c>
      <c r="C22" s="241" t="s">
        <v>593</v>
      </c>
      <c r="D22" s="242">
        <v>3455.1</v>
      </c>
      <c r="E22" s="277"/>
      <c r="F22" s="175"/>
    </row>
    <row r="23" spans="2:6" ht="12.75">
      <c r="B23" s="243">
        <v>2</v>
      </c>
      <c r="C23" s="241" t="s">
        <v>612</v>
      </c>
      <c r="D23" s="242">
        <v>3455.2</v>
      </c>
      <c r="E23" s="277"/>
      <c r="F23" s="175"/>
    </row>
    <row r="24" spans="2:6" ht="12.75">
      <c r="B24" s="243">
        <v>3</v>
      </c>
      <c r="C24" s="241" t="s">
        <v>597</v>
      </c>
      <c r="D24" s="242">
        <v>3455.3</v>
      </c>
      <c r="E24" s="278"/>
      <c r="F24" s="175"/>
    </row>
    <row r="25" spans="2:6" ht="12.75">
      <c r="B25" s="243">
        <v>4</v>
      </c>
      <c r="C25" s="241" t="s">
        <v>597</v>
      </c>
      <c r="D25" s="242">
        <v>3455.3</v>
      </c>
      <c r="E25" s="277"/>
      <c r="F25" s="175"/>
    </row>
    <row r="26" spans="2:6" ht="12.75">
      <c r="B26" s="243">
        <v>5</v>
      </c>
      <c r="C26" s="241" t="s">
        <v>597</v>
      </c>
      <c r="D26" s="242">
        <v>3455.3</v>
      </c>
      <c r="E26" s="277"/>
      <c r="F26" s="175"/>
    </row>
    <row r="27" spans="2:6" ht="12.75">
      <c r="B27" s="243">
        <v>6</v>
      </c>
      <c r="C27" s="241" t="s">
        <v>597</v>
      </c>
      <c r="D27" s="242">
        <v>3455.3</v>
      </c>
      <c r="E27" s="277"/>
      <c r="F27" s="175"/>
    </row>
    <row r="28" spans="2:6" ht="12.75">
      <c r="B28" s="89">
        <v>7</v>
      </c>
      <c r="C28" s="176"/>
      <c r="D28" s="240"/>
      <c r="E28" s="277"/>
      <c r="F28" s="175"/>
    </row>
    <row r="29" spans="2:6" ht="12.75">
      <c r="B29" s="89">
        <v>8</v>
      </c>
      <c r="C29" s="176"/>
      <c r="D29" s="240"/>
      <c r="E29" s="277"/>
      <c r="F29" s="175"/>
    </row>
    <row r="30" spans="2:6" ht="12.75">
      <c r="B30" s="199">
        <v>9</v>
      </c>
      <c r="C30" s="176"/>
      <c r="D30" s="240"/>
      <c r="E30" s="277"/>
      <c r="F30" s="175"/>
    </row>
    <row r="31" spans="2:6" ht="12.75">
      <c r="B31" s="89">
        <v>10</v>
      </c>
      <c r="C31" s="176"/>
      <c r="D31" s="240"/>
      <c r="E31" s="277"/>
      <c r="F31" s="175"/>
    </row>
    <row r="32" spans="2:6" ht="12.75">
      <c r="B32" s="199">
        <v>11</v>
      </c>
      <c r="C32" s="176"/>
      <c r="D32" s="240"/>
      <c r="E32" s="277"/>
      <c r="F32" s="175"/>
    </row>
    <row r="33" spans="2:6" ht="12.75">
      <c r="B33" s="89">
        <v>12</v>
      </c>
      <c r="C33" s="176"/>
      <c r="D33" s="240"/>
      <c r="E33" s="277"/>
      <c r="F33" s="175"/>
    </row>
    <row r="34" spans="2:6" ht="12.75">
      <c r="B34" s="199">
        <v>13</v>
      </c>
      <c r="C34" s="176"/>
      <c r="D34" s="240"/>
      <c r="E34" s="277"/>
      <c r="F34" s="175"/>
    </row>
    <row r="35" spans="2:6" ht="12.75">
      <c r="B35" s="89">
        <v>14</v>
      </c>
      <c r="C35" s="176"/>
      <c r="D35" s="240"/>
      <c r="E35" s="277"/>
      <c r="F35" s="175"/>
    </row>
    <row r="36" spans="2:6" ht="12.75">
      <c r="B36" s="199">
        <v>15</v>
      </c>
      <c r="C36" s="176"/>
      <c r="D36" s="240"/>
      <c r="E36" s="277"/>
      <c r="F36" s="175"/>
    </row>
    <row r="37" spans="2:6" ht="12.75">
      <c r="B37" s="89">
        <v>16</v>
      </c>
      <c r="C37" s="176"/>
      <c r="D37" s="240"/>
      <c r="E37" s="277"/>
      <c r="F37" s="175"/>
    </row>
    <row r="38" spans="2:6" ht="12.75">
      <c r="B38" s="199">
        <v>17</v>
      </c>
      <c r="C38" s="176"/>
      <c r="D38" s="240"/>
      <c r="E38" s="277"/>
      <c r="F38" s="175"/>
    </row>
    <row r="39" spans="2:6" ht="12.75">
      <c r="B39" s="89">
        <v>18</v>
      </c>
      <c r="C39" s="176"/>
      <c r="D39" s="240"/>
      <c r="E39" s="277"/>
      <c r="F39" s="175"/>
    </row>
    <row r="40" spans="2:6" ht="12.75">
      <c r="B40" s="199">
        <v>19</v>
      </c>
      <c r="C40" s="176"/>
      <c r="D40" s="240"/>
      <c r="E40" s="277"/>
      <c r="F40" s="175"/>
    </row>
    <row r="41" spans="2:6" ht="12.75">
      <c r="B41" s="89">
        <v>20</v>
      </c>
      <c r="C41" s="176"/>
      <c r="D41" s="240"/>
      <c r="E41" s="277"/>
      <c r="F41" s="175"/>
    </row>
    <row r="42" spans="2:6" ht="12.75">
      <c r="B42" s="199">
        <v>21</v>
      </c>
      <c r="C42" s="176"/>
      <c r="D42" s="240"/>
      <c r="E42" s="277"/>
      <c r="F42" s="175"/>
    </row>
    <row r="43" spans="2:6" ht="12.75">
      <c r="B43" s="89">
        <v>22</v>
      </c>
      <c r="C43" s="176"/>
      <c r="D43" s="240"/>
      <c r="E43" s="277"/>
      <c r="F43" s="175"/>
    </row>
    <row r="44" spans="2:6" ht="12.75">
      <c r="B44" s="199">
        <v>23</v>
      </c>
      <c r="C44" s="176"/>
      <c r="D44" s="240"/>
      <c r="E44" s="277"/>
      <c r="F44" s="175"/>
    </row>
    <row r="45" spans="2:6" ht="12.75">
      <c r="B45" s="89">
        <v>24</v>
      </c>
      <c r="C45" s="176"/>
      <c r="D45" s="240"/>
      <c r="E45" s="277"/>
      <c r="F45" s="175"/>
    </row>
    <row r="46" spans="2:6" ht="12.75">
      <c r="B46" s="199">
        <v>25</v>
      </c>
      <c r="C46" s="176"/>
      <c r="D46" s="240"/>
      <c r="E46" s="277"/>
      <c r="F46" s="175"/>
    </row>
    <row r="47" ht="12.75">
      <c r="C47" t="s">
        <v>534</v>
      </c>
    </row>
    <row r="49" ht="12.75">
      <c r="A49" t="s">
        <v>586</v>
      </c>
    </row>
    <row r="50" spans="1:6" ht="12.75">
      <c r="A50" s="380"/>
      <c r="B50" s="381"/>
      <c r="C50" s="381"/>
      <c r="D50" s="381"/>
      <c r="E50" s="381"/>
      <c r="F50" s="382"/>
    </row>
    <row r="51" spans="1:6" ht="12.75">
      <c r="A51" s="371"/>
      <c r="B51" s="372"/>
      <c r="C51" s="372"/>
      <c r="D51" s="372"/>
      <c r="E51" s="372"/>
      <c r="F51" s="373"/>
    </row>
    <row r="52" spans="1:6" ht="12.75">
      <c r="A52" s="371"/>
      <c r="B52" s="372"/>
      <c r="C52" s="372"/>
      <c r="D52" s="372"/>
      <c r="E52" s="372"/>
      <c r="F52" s="373"/>
    </row>
    <row r="53" spans="1:6" ht="12.75">
      <c r="A53" s="371"/>
      <c r="B53" s="372"/>
      <c r="C53" s="372"/>
      <c r="D53" s="372"/>
      <c r="E53" s="372"/>
      <c r="F53" s="373"/>
    </row>
    <row r="54" spans="1:6" ht="12.75">
      <c r="A54" s="371"/>
      <c r="B54" s="372"/>
      <c r="C54" s="372"/>
      <c r="D54" s="372"/>
      <c r="E54" s="372"/>
      <c r="F54" s="373"/>
    </row>
    <row r="55" spans="1:6" ht="12.75">
      <c r="A55" s="371"/>
      <c r="B55" s="372"/>
      <c r="C55" s="372"/>
      <c r="D55" s="372"/>
      <c r="E55" s="372"/>
      <c r="F55" s="373"/>
    </row>
    <row r="56" spans="1:6" ht="12.75">
      <c r="A56" s="371"/>
      <c r="B56" s="372"/>
      <c r="C56" s="372"/>
      <c r="D56" s="372"/>
      <c r="E56" s="372"/>
      <c r="F56" s="373"/>
    </row>
    <row r="57" spans="1:6" ht="12.75">
      <c r="A57" s="371"/>
      <c r="B57" s="372"/>
      <c r="C57" s="372"/>
      <c r="D57" s="372"/>
      <c r="E57" s="372"/>
      <c r="F57" s="373"/>
    </row>
    <row r="58" spans="1:6" ht="12.75">
      <c r="A58" s="371"/>
      <c r="B58" s="372"/>
      <c r="C58" s="372"/>
      <c r="D58" s="372"/>
      <c r="E58" s="372"/>
      <c r="F58" s="373"/>
    </row>
    <row r="59" spans="1:6" ht="12.75">
      <c r="A59" s="371"/>
      <c r="B59" s="372"/>
      <c r="C59" s="372"/>
      <c r="D59" s="372"/>
      <c r="E59" s="372"/>
      <c r="F59" s="373"/>
    </row>
    <row r="60" spans="1:6" ht="12.75">
      <c r="A60" s="371"/>
      <c r="B60" s="372"/>
      <c r="C60" s="372"/>
      <c r="D60" s="372"/>
      <c r="E60" s="372"/>
      <c r="F60" s="373"/>
    </row>
    <row r="61" spans="1:6" ht="12.75">
      <c r="A61" s="371"/>
      <c r="B61" s="372"/>
      <c r="C61" s="372"/>
      <c r="D61" s="372"/>
      <c r="E61" s="372"/>
      <c r="F61" s="373"/>
    </row>
    <row r="62" spans="1:6" ht="12.75">
      <c r="A62" s="371"/>
      <c r="B62" s="372"/>
      <c r="C62" s="372"/>
      <c r="D62" s="372"/>
      <c r="E62" s="372"/>
      <c r="F62" s="373"/>
    </row>
    <row r="63" spans="1:6" ht="12.75">
      <c r="A63" s="374"/>
      <c r="B63" s="375"/>
      <c r="C63" s="375"/>
      <c r="D63" s="375"/>
      <c r="E63" s="375"/>
      <c r="F63" s="376"/>
    </row>
  </sheetData>
  <sheetProtection password="D7C7" sheet="1"/>
  <mergeCells count="16">
    <mergeCell ref="A57:F57"/>
    <mergeCell ref="A58:F58"/>
    <mergeCell ref="A11:F11"/>
    <mergeCell ref="A50:F50"/>
    <mergeCell ref="A51:F51"/>
    <mergeCell ref="A52:F52"/>
    <mergeCell ref="A59:F59"/>
    <mergeCell ref="A60:F60"/>
    <mergeCell ref="A61:F61"/>
    <mergeCell ref="A62:F62"/>
    <mergeCell ref="A63:F63"/>
    <mergeCell ref="C10:F10"/>
    <mergeCell ref="A53:F53"/>
    <mergeCell ref="A54:F54"/>
    <mergeCell ref="A55:F55"/>
    <mergeCell ref="A56:F56"/>
  </mergeCells>
  <printOptions/>
  <pageMargins left="0.7" right="0.7" top="0.75" bottom="0.75" header="0.3" footer="0.3"/>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F69"/>
  <sheetViews>
    <sheetView zoomScalePageLayoutView="0" workbookViewId="0" topLeftCell="A1">
      <selection activeCell="A1" sqref="A1"/>
    </sheetView>
  </sheetViews>
  <sheetFormatPr defaultColWidth="9.140625" defaultRowHeight="12.75"/>
  <cols>
    <col min="1" max="1" width="40.8515625" style="0" bestFit="1" customWidth="1"/>
    <col min="2" max="6" width="17.421875" style="0" customWidth="1"/>
  </cols>
  <sheetData>
    <row r="1" spans="5:6" ht="12.75">
      <c r="E1" s="1" t="s">
        <v>209</v>
      </c>
      <c r="F1" s="113">
        <f>'Data Entry'!G2</f>
        <v>0</v>
      </c>
    </row>
    <row r="2" spans="1:5" ht="12.75">
      <c r="A2" s="114">
        <f>'Data Entry'!C2</f>
        <v>0</v>
      </c>
      <c r="B2" s="4"/>
      <c r="C2" s="5"/>
      <c r="D2" s="5"/>
      <c r="E2" s="7"/>
    </row>
    <row r="3" spans="1:5" ht="12.75">
      <c r="A3" s="115">
        <f>'Data Entry'!C3</f>
        <v>0</v>
      </c>
      <c r="B3" s="4"/>
      <c r="C3" s="5"/>
      <c r="D3" s="5"/>
      <c r="E3" s="5"/>
    </row>
    <row r="4" spans="1:5" ht="12.75">
      <c r="A4" s="116" t="s">
        <v>210</v>
      </c>
      <c r="B4" s="4"/>
      <c r="C4" s="7"/>
      <c r="D4" s="7"/>
      <c r="E4" s="7"/>
    </row>
    <row r="5" spans="1:5" ht="12.75">
      <c r="A5" s="123" t="s">
        <v>559</v>
      </c>
      <c r="B5" s="4"/>
      <c r="C5" s="118"/>
      <c r="D5" s="118"/>
      <c r="E5" s="118"/>
    </row>
    <row r="6" spans="1:5" ht="12.75">
      <c r="A6" s="123" t="s">
        <v>530</v>
      </c>
      <c r="B6" s="4"/>
      <c r="C6" s="14"/>
      <c r="D6" s="14"/>
      <c r="E6" s="119"/>
    </row>
    <row r="7" spans="1:5" ht="12.75">
      <c r="A7" s="123" t="str">
        <f>'Data Entry'!G1</f>
        <v>JUNE 30, 2022</v>
      </c>
      <c r="B7" s="4"/>
      <c r="C7" s="14"/>
      <c r="D7" s="14"/>
      <c r="E7" s="119"/>
    </row>
    <row r="8" spans="1:5" ht="12.75">
      <c r="A8" s="170"/>
      <c r="B8" s="123"/>
      <c r="C8" s="123"/>
      <c r="D8" s="123"/>
      <c r="E8" s="123"/>
    </row>
    <row r="9" spans="1:5" ht="12.75">
      <c r="A9" s="171" t="s">
        <v>552</v>
      </c>
      <c r="B9" s="171"/>
      <c r="C9" s="171"/>
      <c r="D9" s="171"/>
      <c r="E9" s="171"/>
    </row>
    <row r="10" spans="1:5" ht="12.75">
      <c r="A10" s="171" t="s">
        <v>551</v>
      </c>
      <c r="B10" s="171"/>
      <c r="C10" s="171"/>
      <c r="D10" s="171"/>
      <c r="E10" s="171"/>
    </row>
    <row r="12" spans="1:4" ht="22.5" customHeight="1">
      <c r="A12" s="248">
        <f>IF((ABS(B25)+ABS(C25)+ABS(D25)+ABS(F25))+ABS(E25)&lt;25,"","YOUR RESTRICTED RECONCILIATION DOES NOT TIE OUT!")</f>
      </c>
      <c r="D12" s="247"/>
    </row>
    <row r="14" spans="1:6" ht="15.75">
      <c r="A14" s="386" t="s">
        <v>653</v>
      </c>
      <c r="B14" s="386"/>
      <c r="C14" s="386"/>
      <c r="D14" s="386"/>
      <c r="E14" s="386"/>
      <c r="F14" s="386"/>
    </row>
    <row r="15" spans="1:6" ht="49.5" customHeight="1" thickBot="1">
      <c r="A15" s="256"/>
      <c r="B15" s="257" t="s">
        <v>545</v>
      </c>
      <c r="C15" s="258" t="s">
        <v>563</v>
      </c>
      <c r="D15" s="257" t="s">
        <v>546</v>
      </c>
      <c r="E15" s="258" t="s">
        <v>649</v>
      </c>
      <c r="F15" s="258" t="s">
        <v>553</v>
      </c>
    </row>
    <row r="16" spans="1:6" ht="15.75">
      <c r="A16" s="256" t="s">
        <v>654</v>
      </c>
      <c r="B16" s="268">
        <v>0</v>
      </c>
      <c r="C16" s="268">
        <v>0</v>
      </c>
      <c r="D16" s="268">
        <v>0</v>
      </c>
      <c r="E16" s="264">
        <v>0</v>
      </c>
      <c r="F16" s="268">
        <v>0</v>
      </c>
    </row>
    <row r="17" spans="1:6" ht="15.75">
      <c r="A17" s="256" t="s">
        <v>655</v>
      </c>
      <c r="B17" s="259">
        <f>'P&amp;L'!L45</f>
        <v>0</v>
      </c>
      <c r="C17" s="259">
        <f>'P&amp;L'!L23+'P&amp;L'!L42+'P&amp;L'!L43</f>
        <v>0</v>
      </c>
      <c r="D17" s="259">
        <f>'P&amp;L'!N23</f>
        <v>0</v>
      </c>
      <c r="E17" s="259">
        <f>'P&amp;L'!P23</f>
        <v>0</v>
      </c>
      <c r="F17" s="276">
        <f>'Data Entry'!P155</f>
        <v>0</v>
      </c>
    </row>
    <row r="18" spans="1:6" ht="15.75">
      <c r="A18" s="256" t="s">
        <v>666</v>
      </c>
      <c r="B18" s="259">
        <f>'P&amp;L'!L54</f>
        <v>0</v>
      </c>
      <c r="C18" s="259">
        <f>'P&amp;L'!L36</f>
        <v>0</v>
      </c>
      <c r="D18" s="259">
        <f>'P&amp;L'!N36</f>
        <v>0</v>
      </c>
      <c r="E18" s="259">
        <f>'P&amp;L'!P36</f>
        <v>0</v>
      </c>
      <c r="F18" s="264"/>
    </row>
    <row r="19" spans="1:6" ht="15.75">
      <c r="A19" s="256" t="s">
        <v>656</v>
      </c>
      <c r="B19" s="264"/>
      <c r="C19" s="259">
        <f>'P&amp;L'!L51</f>
        <v>0</v>
      </c>
      <c r="D19" s="259">
        <f>'P&amp;L'!N51</f>
        <v>0</v>
      </c>
      <c r="E19" s="259">
        <f>'P&amp;L'!P51</f>
        <v>0</v>
      </c>
      <c r="F19" s="259">
        <f>'P&amp;L'!I51+'P&amp;L'!L51+'P&amp;L'!N51+'P&amp;L'!P51</f>
        <v>0</v>
      </c>
    </row>
    <row r="20" spans="1:6" ht="15.75">
      <c r="A20" s="256" t="s">
        <v>657</v>
      </c>
      <c r="B20" s="264"/>
      <c r="C20" s="259">
        <f>'P&amp;L'!L53</f>
        <v>0</v>
      </c>
      <c r="D20" s="259">
        <f>'P&amp;L'!N53</f>
        <v>0</v>
      </c>
      <c r="E20" s="259">
        <f>'P&amp;L'!P53</f>
        <v>0</v>
      </c>
      <c r="F20" s="264"/>
    </row>
    <row r="21" spans="1:6" ht="15.75">
      <c r="A21" s="256" t="s">
        <v>547</v>
      </c>
      <c r="B21" s="261">
        <f>B16+B17-B18-B19-B20</f>
        <v>0</v>
      </c>
      <c r="C21" s="261">
        <f>C16+C17-C18-C19-C20</f>
        <v>0</v>
      </c>
      <c r="D21" s="261">
        <f>D16+D17-D18-D19-D20</f>
        <v>0</v>
      </c>
      <c r="E21" s="261">
        <f>E16+E17-E18-E19-E20</f>
        <v>0</v>
      </c>
      <c r="F21" s="261">
        <f>F16+F17-F18-F19-F20</f>
        <v>0</v>
      </c>
    </row>
    <row r="22" spans="1:6" ht="15.75">
      <c r="A22" s="256" t="s">
        <v>548</v>
      </c>
      <c r="B22" s="260">
        <f>'Data Entry'!K236-'Data Entry'!K237</f>
        <v>0</v>
      </c>
      <c r="C22" s="260">
        <f>'Data Entry'!L236-'Data Entry'!L237</f>
        <v>0</v>
      </c>
      <c r="D22" s="260">
        <f>'Data Entry'!M236-'Data Entry'!M237</f>
        <v>0</v>
      </c>
      <c r="E22" s="260">
        <f>'Data Entry'!N236-'Data Entry'!N237</f>
        <v>0</v>
      </c>
      <c r="F22" s="265"/>
    </row>
    <row r="23" spans="1:6" ht="15.75">
      <c r="A23" s="256" t="s">
        <v>658</v>
      </c>
      <c r="B23" s="262">
        <f>B21+B22</f>
        <v>0</v>
      </c>
      <c r="C23" s="262">
        <f>C21+C22</f>
        <v>0</v>
      </c>
      <c r="D23" s="262">
        <f>D21+D22</f>
        <v>0</v>
      </c>
      <c r="E23" s="262">
        <f>E21+E22</f>
        <v>0</v>
      </c>
      <c r="F23" s="262">
        <f>F21+F22</f>
        <v>0</v>
      </c>
    </row>
    <row r="24" spans="1:6" ht="15.75">
      <c r="A24" s="256" t="s">
        <v>549</v>
      </c>
      <c r="B24" s="259">
        <f>'Balance Sheet'!G27</f>
        <v>0</v>
      </c>
      <c r="C24" s="259">
        <f>'Balance Sheet'!G28+'Balance Sheet'!G31</f>
        <v>0</v>
      </c>
      <c r="D24" s="259">
        <f>'Balance Sheet'!G29</f>
        <v>0</v>
      </c>
      <c r="E24" s="259">
        <f>'Balance Sheet'!G30</f>
        <v>0</v>
      </c>
      <c r="F24" s="259">
        <f>'Balance Sheet'!H20</f>
        <v>0</v>
      </c>
    </row>
    <row r="25" spans="1:6" ht="15.75">
      <c r="A25" s="256" t="s">
        <v>550</v>
      </c>
      <c r="B25" s="263">
        <f>B24-B23</f>
        <v>0</v>
      </c>
      <c r="C25" s="263">
        <f>C24-C23</f>
        <v>0</v>
      </c>
      <c r="D25" s="263">
        <f>D24-D23</f>
        <v>0</v>
      </c>
      <c r="E25" s="263">
        <f>E24-E23</f>
        <v>0</v>
      </c>
      <c r="F25" s="263">
        <f>F24-F23</f>
        <v>0</v>
      </c>
    </row>
    <row r="28" spans="1:6" ht="15.75">
      <c r="A28" s="270" t="s">
        <v>562</v>
      </c>
      <c r="B28" s="271"/>
      <c r="C28" s="271"/>
      <c r="D28" s="281"/>
      <c r="E28" s="281"/>
      <c r="F28" s="269"/>
    </row>
    <row r="29" spans="1:6" ht="12.75">
      <c r="A29" s="272"/>
      <c r="B29" s="273"/>
      <c r="C29" s="273"/>
      <c r="D29" s="273"/>
      <c r="E29" s="273"/>
      <c r="F29" s="282"/>
    </row>
    <row r="30" spans="1:6" ht="12.75">
      <c r="A30" s="272"/>
      <c r="B30" s="273"/>
      <c r="C30" s="273"/>
      <c r="D30" s="273"/>
      <c r="E30" s="273"/>
      <c r="F30" s="282"/>
    </row>
    <row r="31" spans="1:6" ht="12.75">
      <c r="A31" s="272"/>
      <c r="B31" s="273"/>
      <c r="C31" s="273"/>
      <c r="D31" s="273"/>
      <c r="E31" s="273"/>
      <c r="F31" s="282"/>
    </row>
    <row r="32" spans="1:6" ht="12.75">
      <c r="A32" s="272"/>
      <c r="B32" s="273"/>
      <c r="C32" s="273"/>
      <c r="D32" s="273"/>
      <c r="E32" s="273"/>
      <c r="F32" s="282"/>
    </row>
    <row r="33" spans="1:6" ht="12.75">
      <c r="A33" s="272"/>
      <c r="B33" s="273"/>
      <c r="C33" s="273"/>
      <c r="D33" s="273"/>
      <c r="E33" s="273"/>
      <c r="F33" s="282"/>
    </row>
    <row r="34" spans="1:6" ht="12.75">
      <c r="A34" s="272"/>
      <c r="B34" s="273"/>
      <c r="C34" s="273"/>
      <c r="D34" s="273"/>
      <c r="E34" s="273"/>
      <c r="F34" s="282"/>
    </row>
    <row r="35" spans="1:6" ht="12.75">
      <c r="A35" s="272"/>
      <c r="B35" s="273"/>
      <c r="C35" s="273"/>
      <c r="D35" s="273"/>
      <c r="E35" s="273"/>
      <c r="F35" s="282"/>
    </row>
    <row r="36" spans="1:6" ht="12.75">
      <c r="A36" s="272"/>
      <c r="B36" s="273"/>
      <c r="C36" s="273"/>
      <c r="D36" s="273"/>
      <c r="E36" s="273"/>
      <c r="F36" s="282"/>
    </row>
    <row r="37" spans="1:6" ht="12.75">
      <c r="A37" s="272"/>
      <c r="B37" s="273"/>
      <c r="C37" s="273"/>
      <c r="D37" s="273"/>
      <c r="E37" s="273"/>
      <c r="F37" s="282"/>
    </row>
    <row r="38" spans="1:6" ht="12.75">
      <c r="A38" s="272"/>
      <c r="B38" s="273"/>
      <c r="C38" s="273"/>
      <c r="D38" s="273"/>
      <c r="E38" s="273"/>
      <c r="F38" s="282"/>
    </row>
    <row r="39" spans="1:6" ht="12.75">
      <c r="A39" s="272"/>
      <c r="B39" s="273"/>
      <c r="C39" s="273"/>
      <c r="D39" s="273"/>
      <c r="E39" s="273"/>
      <c r="F39" s="282"/>
    </row>
    <row r="40" spans="1:6" ht="12.75">
      <c r="A40" s="272"/>
      <c r="B40" s="273"/>
      <c r="C40" s="273"/>
      <c r="D40" s="273"/>
      <c r="E40" s="273"/>
      <c r="F40" s="282"/>
    </row>
    <row r="41" spans="1:6" ht="12.75">
      <c r="A41" s="272"/>
      <c r="B41" s="273"/>
      <c r="C41" s="273"/>
      <c r="D41" s="273"/>
      <c r="E41" s="273"/>
      <c r="F41" s="282"/>
    </row>
    <row r="42" spans="1:6" ht="12.75">
      <c r="A42" s="274"/>
      <c r="B42" s="275"/>
      <c r="C42" s="275"/>
      <c r="D42" s="275"/>
      <c r="E42" s="275"/>
      <c r="F42" s="283"/>
    </row>
    <row r="47" ht="13.5" thickBot="1"/>
    <row r="48" spans="1:5" ht="15.75">
      <c r="A48" s="383" t="s">
        <v>629</v>
      </c>
      <c r="B48" s="384"/>
      <c r="C48" s="385"/>
      <c r="D48" s="307"/>
      <c r="E48" s="307"/>
    </row>
    <row r="49" spans="1:5" ht="15.75">
      <c r="A49" s="308" t="s">
        <v>633</v>
      </c>
      <c r="B49" s="309"/>
      <c r="C49" s="310"/>
      <c r="D49" s="305"/>
      <c r="E49" s="305"/>
    </row>
    <row r="50" spans="1:5" ht="15.75">
      <c r="A50" s="311" t="s">
        <v>659</v>
      </c>
      <c r="B50" s="312"/>
      <c r="C50" s="327">
        <v>0</v>
      </c>
      <c r="D50" s="305"/>
      <c r="E50" s="305"/>
    </row>
    <row r="51" spans="1:5" ht="15.75">
      <c r="A51" s="311" t="s">
        <v>660</v>
      </c>
      <c r="B51" s="312"/>
      <c r="C51" s="313">
        <f>'P&amp;L'!I58</f>
        <v>0</v>
      </c>
      <c r="D51" s="305"/>
      <c r="E51" s="305"/>
    </row>
    <row r="52" spans="1:5" ht="15.75">
      <c r="A52" s="311" t="s">
        <v>661</v>
      </c>
      <c r="B52" s="312"/>
      <c r="C52" s="313">
        <f>'P&amp;L'!L58</f>
        <v>0</v>
      </c>
      <c r="D52" s="305"/>
      <c r="E52" s="305"/>
    </row>
    <row r="53" spans="1:5" ht="15.75">
      <c r="A53" s="311" t="s">
        <v>662</v>
      </c>
      <c r="B53" s="312"/>
      <c r="C53" s="313">
        <f>'P&amp;L'!N58</f>
        <v>0</v>
      </c>
      <c r="D53" s="305"/>
      <c r="E53" s="305"/>
    </row>
    <row r="54" spans="1:5" ht="15.75">
      <c r="A54" s="311" t="s">
        <v>692</v>
      </c>
      <c r="B54" s="312"/>
      <c r="C54" s="313">
        <f>'P&amp;L'!P58</f>
        <v>0</v>
      </c>
      <c r="D54" s="305"/>
      <c r="E54" s="305"/>
    </row>
    <row r="55" spans="1:5" ht="15.75">
      <c r="A55" s="311" t="s">
        <v>663</v>
      </c>
      <c r="B55" s="312"/>
      <c r="C55" s="313">
        <f>'P&amp;L'!R58</f>
        <v>0</v>
      </c>
      <c r="D55" s="305"/>
      <c r="E55" s="305"/>
    </row>
    <row r="56" spans="1:5" ht="15.75">
      <c r="A56" s="311" t="s">
        <v>630</v>
      </c>
      <c r="B56" s="312"/>
      <c r="C56" s="313">
        <f>'Data Entry'!P236</f>
        <v>0</v>
      </c>
      <c r="D56" s="305"/>
      <c r="E56" s="305"/>
    </row>
    <row r="57" spans="1:5" ht="15.75">
      <c r="A57" s="311" t="s">
        <v>631</v>
      </c>
      <c r="B57" s="312"/>
      <c r="C57" s="313">
        <f>-'Data Entry'!P237</f>
        <v>0</v>
      </c>
      <c r="D57" s="305"/>
      <c r="E57" s="305"/>
    </row>
    <row r="58" spans="1:5" ht="15.75">
      <c r="A58" s="311" t="s">
        <v>637</v>
      </c>
      <c r="B58" s="312"/>
      <c r="C58" s="313">
        <f>'Data Entry'!P215</f>
        <v>0</v>
      </c>
      <c r="D58" s="305"/>
      <c r="E58" s="305"/>
    </row>
    <row r="59" spans="1:5" ht="15.75">
      <c r="A59" s="311" t="s">
        <v>640</v>
      </c>
      <c r="B59" s="312"/>
      <c r="C59" s="314">
        <f>C67</f>
        <v>0</v>
      </c>
      <c r="D59" s="305"/>
      <c r="E59" s="305"/>
    </row>
    <row r="60" spans="1:5" ht="15.75">
      <c r="A60" s="311" t="s">
        <v>664</v>
      </c>
      <c r="B60" s="312"/>
      <c r="C60" s="315">
        <f>SUM(C50:C59)</f>
        <v>0</v>
      </c>
      <c r="D60" s="305"/>
      <c r="E60" s="305"/>
    </row>
    <row r="61" spans="1:5" ht="15.75">
      <c r="A61" s="311" t="s">
        <v>549</v>
      </c>
      <c r="B61" s="312"/>
      <c r="C61" s="314">
        <f>'Balance Sheet'!H40</f>
        <v>0</v>
      </c>
      <c r="D61" s="305"/>
      <c r="E61" s="305"/>
    </row>
    <row r="62" spans="1:5" ht="15.75">
      <c r="A62" s="311" t="s">
        <v>635</v>
      </c>
      <c r="B62" s="312"/>
      <c r="C62" s="325">
        <f>C60-C61</f>
        <v>0</v>
      </c>
      <c r="D62" s="305"/>
      <c r="E62" s="305"/>
    </row>
    <row r="63" spans="1:5" ht="16.5" thickBot="1">
      <c r="A63" s="316" t="s">
        <v>636</v>
      </c>
      <c r="B63" s="317"/>
      <c r="C63" s="326" t="e">
        <f>C62/(C61-C66)</f>
        <v>#DIV/0!</v>
      </c>
      <c r="D63" s="305"/>
      <c r="E63" s="305"/>
    </row>
    <row r="64" spans="1:5" ht="15.75">
      <c r="A64" s="305"/>
      <c r="B64" s="254"/>
      <c r="C64" s="306"/>
      <c r="D64" s="305"/>
      <c r="E64" s="305"/>
    </row>
    <row r="65" spans="1:5" ht="15.75">
      <c r="A65" s="318" t="s">
        <v>632</v>
      </c>
      <c r="B65" s="319"/>
      <c r="C65" s="333">
        <v>0</v>
      </c>
      <c r="D65" s="305"/>
      <c r="E65" s="305"/>
    </row>
    <row r="66" spans="1:5" ht="15.75">
      <c r="A66" s="320" t="s">
        <v>665</v>
      </c>
      <c r="B66" s="312"/>
      <c r="C66" s="321">
        <f>'Balance Sheet'!D34</f>
        <v>0</v>
      </c>
      <c r="D66" s="305"/>
      <c r="E66" s="305"/>
    </row>
    <row r="67" spans="1:5" ht="15.75">
      <c r="A67" s="322" t="s">
        <v>638</v>
      </c>
      <c r="B67" s="323"/>
      <c r="C67" s="324">
        <f>C66-C65</f>
        <v>0</v>
      </c>
      <c r="D67" s="305"/>
      <c r="E67" s="305"/>
    </row>
    <row r="68" spans="1:5" ht="15.75">
      <c r="A68" s="305"/>
      <c r="C68" s="306"/>
      <c r="D68" s="305"/>
      <c r="E68" s="305"/>
    </row>
    <row r="69" spans="1:5" ht="15.75">
      <c r="A69" s="305"/>
      <c r="B69" s="305"/>
      <c r="C69" s="305"/>
      <c r="D69" s="305"/>
      <c r="E69" s="305"/>
    </row>
  </sheetData>
  <sheetProtection password="D7C7" sheet="1"/>
  <mergeCells count="2">
    <mergeCell ref="A48:C48"/>
    <mergeCell ref="A14:F14"/>
  </mergeCells>
  <printOptions/>
  <pageMargins left="0.7" right="0.7" top="0.75" bottom="0.75" header="0.3" footer="0.3"/>
  <pageSetup fitToHeight="1" fitToWidth="1" horizontalDpi="600" verticalDpi="600" orientation="portrait" scale="73" r:id="rId3"/>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J61"/>
  <sheetViews>
    <sheetView zoomScalePageLayoutView="0" workbookViewId="0" topLeftCell="A1">
      <selection activeCell="A1" sqref="A1"/>
    </sheetView>
  </sheetViews>
  <sheetFormatPr defaultColWidth="9.140625" defaultRowHeight="12.75"/>
  <cols>
    <col min="1" max="1" width="4.7109375" style="0" customWidth="1"/>
    <col min="2" max="2" width="3.140625" style="0" customWidth="1"/>
    <col min="3" max="3" width="22.140625" style="0" customWidth="1"/>
    <col min="4" max="4" width="13.140625" style="0" customWidth="1"/>
    <col min="5" max="5" width="15.140625" style="0" customWidth="1"/>
    <col min="6" max="6" width="42.28125" style="0" customWidth="1"/>
    <col min="7" max="7" width="7.00390625" style="0" customWidth="1"/>
  </cols>
  <sheetData>
    <row r="1" spans="6:7" ht="12.75">
      <c r="F1" s="1" t="s">
        <v>209</v>
      </c>
      <c r="G1" s="113">
        <f>'Data Entry'!G2</f>
        <v>0</v>
      </c>
    </row>
    <row r="2" spans="1:10" ht="12.75">
      <c r="A2" s="114">
        <f>'Data Entry'!C2</f>
        <v>0</v>
      </c>
      <c r="B2" s="4"/>
      <c r="C2" s="5"/>
      <c r="D2" s="5"/>
      <c r="E2" s="5"/>
      <c r="F2" s="7"/>
      <c r="G2" s="168"/>
      <c r="H2" s="169"/>
      <c r="I2" s="169"/>
      <c r="J2" s="21"/>
    </row>
    <row r="3" spans="1:10" ht="12.75">
      <c r="A3" s="115">
        <f>'Data Entry'!C3</f>
        <v>0</v>
      </c>
      <c r="B3" s="4"/>
      <c r="C3" s="5"/>
      <c r="D3" s="5"/>
      <c r="E3" s="5"/>
      <c r="F3" s="5"/>
      <c r="G3" s="169"/>
      <c r="H3" s="169"/>
      <c r="I3" s="169"/>
      <c r="J3" s="21"/>
    </row>
    <row r="4" spans="1:10" ht="12.75">
      <c r="A4" s="116" t="s">
        <v>210</v>
      </c>
      <c r="B4" s="4"/>
      <c r="C4" s="7"/>
      <c r="D4" s="7"/>
      <c r="E4" s="7"/>
      <c r="F4" s="7"/>
      <c r="G4" s="169"/>
      <c r="H4" s="169"/>
      <c r="I4" s="169"/>
      <c r="J4" s="21"/>
    </row>
    <row r="5" spans="1:10" ht="12.75">
      <c r="A5" s="123" t="s">
        <v>107</v>
      </c>
      <c r="B5" s="4"/>
      <c r="C5" s="118"/>
      <c r="D5" s="118"/>
      <c r="E5" s="118"/>
      <c r="F5" s="118"/>
      <c r="G5" s="169"/>
      <c r="H5" s="169"/>
      <c r="I5" s="169"/>
      <c r="J5" s="21"/>
    </row>
    <row r="6" spans="1:10" ht="12.75">
      <c r="A6" s="123" t="s">
        <v>530</v>
      </c>
      <c r="B6" s="4"/>
      <c r="C6" s="14"/>
      <c r="D6" s="14"/>
      <c r="E6" s="120"/>
      <c r="F6" s="119"/>
      <c r="G6" s="169"/>
      <c r="H6" s="169"/>
      <c r="I6" s="169"/>
      <c r="J6" s="21"/>
    </row>
    <row r="7" spans="1:10" ht="12.75">
      <c r="A7" s="123" t="str">
        <f>'Data Entry'!G1</f>
        <v>JUNE 30, 2022</v>
      </c>
      <c r="B7" s="4"/>
      <c r="C7" s="14"/>
      <c r="D7" s="14"/>
      <c r="E7" s="120"/>
      <c r="F7" s="119"/>
      <c r="G7" s="169"/>
      <c r="H7" s="169"/>
      <c r="I7" s="169"/>
      <c r="J7" s="124"/>
    </row>
    <row r="8" spans="1:6" ht="8.25" customHeight="1">
      <c r="A8" s="170"/>
      <c r="B8" s="123"/>
      <c r="C8" s="123"/>
      <c r="D8" s="123"/>
      <c r="E8" s="123"/>
      <c r="F8" s="123"/>
    </row>
    <row r="9" spans="1:6" s="172" customFormat="1" ht="12.75">
      <c r="A9" s="171" t="s">
        <v>108</v>
      </c>
      <c r="B9" s="171"/>
      <c r="C9" s="171"/>
      <c r="D9" s="171"/>
      <c r="E9" s="171"/>
      <c r="F9" s="171"/>
    </row>
    <row r="10" spans="1:6" s="172" customFormat="1" ht="12.75">
      <c r="A10" s="171" t="s">
        <v>109</v>
      </c>
      <c r="B10" s="171"/>
      <c r="C10" s="171"/>
      <c r="D10" s="171"/>
      <c r="E10" s="171"/>
      <c r="F10" s="171"/>
    </row>
    <row r="11" ht="9" customHeight="1"/>
    <row r="12" spans="1:6" ht="12.75">
      <c r="A12" s="4" t="s">
        <v>523</v>
      </c>
      <c r="B12" s="4"/>
      <c r="C12" s="4"/>
      <c r="D12" s="4"/>
      <c r="E12" s="4"/>
      <c r="F12" s="4"/>
    </row>
    <row r="13" spans="1:6" ht="12.75">
      <c r="A13" s="387" t="s">
        <v>694</v>
      </c>
      <c r="B13" s="388"/>
      <c r="C13" s="388"/>
      <c r="D13" s="388"/>
      <c r="E13" s="388"/>
      <c r="F13" s="388"/>
    </row>
    <row r="14" spans="1:6" ht="12.75">
      <c r="A14" s="378" t="s">
        <v>695</v>
      </c>
      <c r="B14" s="379"/>
      <c r="C14" s="379"/>
      <c r="D14" s="379"/>
      <c r="E14" s="379"/>
      <c r="F14" s="379"/>
    </row>
    <row r="15" spans="1:6" ht="12.75">
      <c r="A15" s="389" t="s">
        <v>524</v>
      </c>
      <c r="B15" s="390"/>
      <c r="C15" s="390"/>
      <c r="D15" s="390"/>
      <c r="E15" s="390"/>
      <c r="F15" s="390"/>
    </row>
    <row r="16" spans="1:6" ht="12.75">
      <c r="A16" s="279"/>
      <c r="B16" s="280"/>
      <c r="C16" s="280"/>
      <c r="D16" s="280"/>
      <c r="E16" s="280"/>
      <c r="F16" s="280"/>
    </row>
    <row r="17" spans="1:4" ht="22.5" customHeight="1">
      <c r="A17" s="248">
        <f>IF(ABS('Data Entry'!M103+'Data Entry'!L103+'Data Entry'!N103-SUM(E20:E44))&lt;5,"","YOUR RESTRICTED NET ASSETS ARE NOT IN BALANCE!")</f>
      </c>
      <c r="D17" s="247"/>
    </row>
    <row r="18" ht="12.75">
      <c r="A18" s="198"/>
    </row>
    <row r="19" spans="1:6" ht="12.75">
      <c r="A19" s="172"/>
      <c r="B19" s="89"/>
      <c r="C19" s="173" t="s">
        <v>110</v>
      </c>
      <c r="D19" s="173" t="s">
        <v>183</v>
      </c>
      <c r="E19" s="173" t="s">
        <v>111</v>
      </c>
      <c r="F19" s="173" t="s">
        <v>147</v>
      </c>
    </row>
    <row r="20" spans="2:6" ht="12.75">
      <c r="B20" s="174">
        <v>1</v>
      </c>
      <c r="C20" s="241" t="s">
        <v>184</v>
      </c>
      <c r="D20" s="242">
        <v>2810</v>
      </c>
      <c r="E20" s="277"/>
      <c r="F20" s="175"/>
    </row>
    <row r="21" spans="2:6" ht="12.75">
      <c r="B21" s="174">
        <v>2</v>
      </c>
      <c r="C21" s="243" t="s">
        <v>379</v>
      </c>
      <c r="D21" s="244">
        <v>2820</v>
      </c>
      <c r="E21" s="277"/>
      <c r="F21" s="175"/>
    </row>
    <row r="22" spans="2:6" ht="12.75">
      <c r="B22" s="174">
        <v>3</v>
      </c>
      <c r="C22" s="243" t="s">
        <v>179</v>
      </c>
      <c r="D22" s="244">
        <v>2850</v>
      </c>
      <c r="E22" s="278"/>
      <c r="F22" s="175"/>
    </row>
    <row r="23" spans="2:6" ht="12.75">
      <c r="B23" s="174">
        <v>4</v>
      </c>
      <c r="C23" s="332" t="s">
        <v>667</v>
      </c>
      <c r="D23" s="331">
        <v>2850</v>
      </c>
      <c r="E23" s="277"/>
      <c r="F23" s="175"/>
    </row>
    <row r="24" spans="2:6" ht="12.75">
      <c r="B24" s="174">
        <v>5</v>
      </c>
      <c r="C24" s="243" t="s">
        <v>185</v>
      </c>
      <c r="D24" s="244">
        <v>2890</v>
      </c>
      <c r="E24" s="277"/>
      <c r="F24" s="175"/>
    </row>
    <row r="25" spans="2:6" ht="12.75">
      <c r="B25" s="174">
        <v>6</v>
      </c>
      <c r="C25" s="175"/>
      <c r="D25" s="239"/>
      <c r="E25" s="277"/>
      <c r="F25" s="175"/>
    </row>
    <row r="26" spans="2:6" ht="12.75">
      <c r="B26" s="89">
        <v>7</v>
      </c>
      <c r="C26" s="176"/>
      <c r="D26" s="240"/>
      <c r="E26" s="277"/>
      <c r="F26" s="175"/>
    </row>
    <row r="27" spans="2:6" ht="12.75">
      <c r="B27" s="89">
        <v>8</v>
      </c>
      <c r="C27" s="176"/>
      <c r="D27" s="240"/>
      <c r="E27" s="277"/>
      <c r="F27" s="175"/>
    </row>
    <row r="28" spans="2:6" ht="12.75">
      <c r="B28" s="199">
        <v>9</v>
      </c>
      <c r="C28" s="176"/>
      <c r="D28" s="240"/>
      <c r="E28" s="277"/>
      <c r="F28" s="175"/>
    </row>
    <row r="29" spans="2:6" ht="12.75">
      <c r="B29" s="89">
        <v>10</v>
      </c>
      <c r="C29" s="176"/>
      <c r="D29" s="240"/>
      <c r="E29" s="277"/>
      <c r="F29" s="175"/>
    </row>
    <row r="30" spans="2:6" ht="12.75">
      <c r="B30" s="199">
        <v>11</v>
      </c>
      <c r="C30" s="176"/>
      <c r="D30" s="240"/>
      <c r="E30" s="277"/>
      <c r="F30" s="175"/>
    </row>
    <row r="31" spans="2:6" ht="12.75">
      <c r="B31" s="89">
        <v>12</v>
      </c>
      <c r="C31" s="176"/>
      <c r="D31" s="240"/>
      <c r="E31" s="277"/>
      <c r="F31" s="175"/>
    </row>
    <row r="32" spans="2:6" ht="12.75">
      <c r="B32" s="199">
        <v>13</v>
      </c>
      <c r="C32" s="176"/>
      <c r="D32" s="240"/>
      <c r="E32" s="277"/>
      <c r="F32" s="175"/>
    </row>
    <row r="33" spans="2:6" ht="12.75">
      <c r="B33" s="89">
        <v>14</v>
      </c>
      <c r="C33" s="176"/>
      <c r="D33" s="240"/>
      <c r="E33" s="277"/>
      <c r="F33" s="175"/>
    </row>
    <row r="34" spans="2:6" ht="12.75">
      <c r="B34" s="199">
        <v>15</v>
      </c>
      <c r="C34" s="176"/>
      <c r="D34" s="240"/>
      <c r="E34" s="277"/>
      <c r="F34" s="175"/>
    </row>
    <row r="35" spans="2:6" ht="12.75">
      <c r="B35" s="89">
        <v>16</v>
      </c>
      <c r="C35" s="176"/>
      <c r="D35" s="240"/>
      <c r="E35" s="277"/>
      <c r="F35" s="175"/>
    </row>
    <row r="36" spans="2:6" ht="12.75">
      <c r="B36" s="199">
        <v>17</v>
      </c>
      <c r="C36" s="176"/>
      <c r="D36" s="240"/>
      <c r="E36" s="277"/>
      <c r="F36" s="175"/>
    </row>
    <row r="37" spans="2:6" ht="12.75">
      <c r="B37" s="89">
        <v>18</v>
      </c>
      <c r="C37" s="176"/>
      <c r="D37" s="240"/>
      <c r="E37" s="277"/>
      <c r="F37" s="175"/>
    </row>
    <row r="38" spans="2:6" ht="12.75">
      <c r="B38" s="199">
        <v>19</v>
      </c>
      <c r="C38" s="176"/>
      <c r="D38" s="240"/>
      <c r="E38" s="277"/>
      <c r="F38" s="175"/>
    </row>
    <row r="39" spans="2:6" ht="12.75">
      <c r="B39" s="89">
        <v>20</v>
      </c>
      <c r="C39" s="176"/>
      <c r="D39" s="240"/>
      <c r="E39" s="277"/>
      <c r="F39" s="175"/>
    </row>
    <row r="40" spans="2:6" ht="12.75">
      <c r="B40" s="199">
        <v>21</v>
      </c>
      <c r="C40" s="176"/>
      <c r="D40" s="240"/>
      <c r="E40" s="277"/>
      <c r="F40" s="175"/>
    </row>
    <row r="41" spans="2:6" ht="12.75">
      <c r="B41" s="89">
        <v>22</v>
      </c>
      <c r="C41" s="176"/>
      <c r="D41" s="240"/>
      <c r="E41" s="277"/>
      <c r="F41" s="175"/>
    </row>
    <row r="42" spans="2:6" ht="12.75">
      <c r="B42" s="199">
        <v>23</v>
      </c>
      <c r="C42" s="176"/>
      <c r="D42" s="240"/>
      <c r="E42" s="277"/>
      <c r="F42" s="175"/>
    </row>
    <row r="43" spans="2:6" ht="12.75">
      <c r="B43" s="89">
        <v>24</v>
      </c>
      <c r="C43" s="176"/>
      <c r="D43" s="240"/>
      <c r="E43" s="277"/>
      <c r="F43" s="175"/>
    </row>
    <row r="44" spans="2:6" ht="12.75">
      <c r="B44" s="199">
        <v>25</v>
      </c>
      <c r="C44" s="176"/>
      <c r="D44" s="240"/>
      <c r="E44" s="277"/>
      <c r="F44" s="175"/>
    </row>
    <row r="45" ht="12.75">
      <c r="C45" t="s">
        <v>534</v>
      </c>
    </row>
    <row r="47" ht="12.75">
      <c r="A47" t="s">
        <v>586</v>
      </c>
    </row>
    <row r="48" spans="1:6" ht="12.75">
      <c r="A48" s="380"/>
      <c r="B48" s="381"/>
      <c r="C48" s="381"/>
      <c r="D48" s="381"/>
      <c r="E48" s="381"/>
      <c r="F48" s="382"/>
    </row>
    <row r="49" spans="1:6" ht="12.75">
      <c r="A49" s="371"/>
      <c r="B49" s="372"/>
      <c r="C49" s="372"/>
      <c r="D49" s="372"/>
      <c r="E49" s="372"/>
      <c r="F49" s="373"/>
    </row>
    <row r="50" spans="1:6" ht="12.75">
      <c r="A50" s="371"/>
      <c r="B50" s="372"/>
      <c r="C50" s="372"/>
      <c r="D50" s="372"/>
      <c r="E50" s="372"/>
      <c r="F50" s="373"/>
    </row>
    <row r="51" spans="1:6" ht="12.75">
      <c r="A51" s="371"/>
      <c r="B51" s="372"/>
      <c r="C51" s="372"/>
      <c r="D51" s="372"/>
      <c r="E51" s="372"/>
      <c r="F51" s="373"/>
    </row>
    <row r="52" spans="1:6" ht="12.75">
      <c r="A52" s="371"/>
      <c r="B52" s="372"/>
      <c r="C52" s="372"/>
      <c r="D52" s="372"/>
      <c r="E52" s="372"/>
      <c r="F52" s="373"/>
    </row>
    <row r="53" spans="1:6" ht="12.75">
      <c r="A53" s="371"/>
      <c r="B53" s="372"/>
      <c r="C53" s="372"/>
      <c r="D53" s="372"/>
      <c r="E53" s="372"/>
      <c r="F53" s="373"/>
    </row>
    <row r="54" spans="1:6" ht="12.75">
      <c r="A54" s="371"/>
      <c r="B54" s="372"/>
      <c r="C54" s="372"/>
      <c r="D54" s="372"/>
      <c r="E54" s="372"/>
      <c r="F54" s="373"/>
    </row>
    <row r="55" spans="1:6" ht="12.75">
      <c r="A55" s="371"/>
      <c r="B55" s="372"/>
      <c r="C55" s="372"/>
      <c r="D55" s="372"/>
      <c r="E55" s="372"/>
      <c r="F55" s="373"/>
    </row>
    <row r="56" spans="1:6" ht="12.75">
      <c r="A56" s="371"/>
      <c r="B56" s="372"/>
      <c r="C56" s="372"/>
      <c r="D56" s="372"/>
      <c r="E56" s="372"/>
      <c r="F56" s="373"/>
    </row>
    <row r="57" spans="1:6" ht="12.75">
      <c r="A57" s="371"/>
      <c r="B57" s="372"/>
      <c r="C57" s="372"/>
      <c r="D57" s="372"/>
      <c r="E57" s="372"/>
      <c r="F57" s="373"/>
    </row>
    <row r="58" spans="1:6" ht="12.75">
      <c r="A58" s="371"/>
      <c r="B58" s="372"/>
      <c r="C58" s="372"/>
      <c r="D58" s="372"/>
      <c r="E58" s="372"/>
      <c r="F58" s="373"/>
    </row>
    <row r="59" spans="1:6" ht="12.75">
      <c r="A59" s="371"/>
      <c r="B59" s="372"/>
      <c r="C59" s="372"/>
      <c r="D59" s="372"/>
      <c r="E59" s="372"/>
      <c r="F59" s="373"/>
    </row>
    <row r="60" spans="1:6" ht="12.75">
      <c r="A60" s="371"/>
      <c r="B60" s="372"/>
      <c r="C60" s="372"/>
      <c r="D60" s="372"/>
      <c r="E60" s="372"/>
      <c r="F60" s="373"/>
    </row>
    <row r="61" spans="1:6" ht="12.75">
      <c r="A61" s="374"/>
      <c r="B61" s="375"/>
      <c r="C61" s="375"/>
      <c r="D61" s="375"/>
      <c r="E61" s="375"/>
      <c r="F61" s="376"/>
    </row>
  </sheetData>
  <sheetProtection password="D7C7" sheet="1"/>
  <mergeCells count="17">
    <mergeCell ref="A50:F50"/>
    <mergeCell ref="A51:F51"/>
    <mergeCell ref="A61:F61"/>
    <mergeCell ref="A57:F57"/>
    <mergeCell ref="A58:F58"/>
    <mergeCell ref="A59:F59"/>
    <mergeCell ref="A60:F60"/>
    <mergeCell ref="A13:F13"/>
    <mergeCell ref="A14:F14"/>
    <mergeCell ref="A15:F15"/>
    <mergeCell ref="A56:F56"/>
    <mergeCell ref="A52:F52"/>
    <mergeCell ref="A53:F53"/>
    <mergeCell ref="A54:F54"/>
    <mergeCell ref="A55:F55"/>
    <mergeCell ref="A48:F48"/>
    <mergeCell ref="A49:F49"/>
  </mergeCells>
  <printOptions/>
  <pageMargins left="0.52" right="0.42" top="1" bottom="1" header="0.5" footer="0.5"/>
  <pageSetup fitToHeight="1" fitToWidth="1" horizontalDpi="600" verticalDpi="600" orientation="portrait" scale="81" r:id="rId1"/>
</worksheet>
</file>

<file path=xl/worksheets/sheet6.xml><?xml version="1.0" encoding="utf-8"?>
<worksheet xmlns="http://schemas.openxmlformats.org/spreadsheetml/2006/main" xmlns:r="http://schemas.openxmlformats.org/officeDocument/2006/relationships">
  <dimension ref="A1:P52"/>
  <sheetViews>
    <sheetView zoomScalePageLayoutView="0" workbookViewId="0" topLeftCell="A1">
      <selection activeCell="A1" sqref="A1"/>
    </sheetView>
  </sheetViews>
  <sheetFormatPr defaultColWidth="12.57421875" defaultRowHeight="12.75"/>
  <cols>
    <col min="1" max="2" width="9.7109375" style="0" customWidth="1"/>
    <col min="3" max="3" width="16.28125" style="0" customWidth="1"/>
    <col min="4" max="4" width="12.7109375" style="0" customWidth="1"/>
    <col min="5" max="6" width="9.7109375" style="0" customWidth="1"/>
    <col min="7" max="7" width="15.8515625" style="0" customWidth="1"/>
    <col min="8" max="8" width="12.7109375" style="0" customWidth="1"/>
  </cols>
  <sheetData>
    <row r="1" spans="7:8" ht="12.75">
      <c r="G1" s="1" t="s">
        <v>209</v>
      </c>
      <c r="H1" s="336">
        <f>'Data Entry'!G2</f>
        <v>0</v>
      </c>
    </row>
    <row r="2" spans="7:8" ht="12.75">
      <c r="G2" s="1"/>
      <c r="H2" s="2"/>
    </row>
    <row r="3" spans="1:8" ht="15.75">
      <c r="A3" s="3">
        <f>'Data Entry'!C2</f>
        <v>0</v>
      </c>
      <c r="B3" s="4"/>
      <c r="C3" s="5"/>
      <c r="D3" s="5"/>
      <c r="E3" s="4"/>
      <c r="F3" s="6"/>
      <c r="G3" s="5"/>
      <c r="H3" s="7"/>
    </row>
    <row r="4" spans="1:8" ht="15.75">
      <c r="A4" s="8">
        <f>'Data Entry'!C3</f>
        <v>0</v>
      </c>
      <c r="B4" s="5"/>
      <c r="C4" s="5"/>
      <c r="D4" s="5"/>
      <c r="E4" s="5"/>
      <c r="F4" s="6"/>
      <c r="G4" s="5"/>
      <c r="H4" s="7"/>
    </row>
    <row r="5" spans="1:8" ht="15.75">
      <c r="A5" s="9" t="s">
        <v>210</v>
      </c>
      <c r="B5" s="4"/>
      <c r="C5" s="4"/>
      <c r="D5" s="4"/>
      <c r="E5" s="4"/>
      <c r="F5" s="4"/>
      <c r="G5" s="4"/>
      <c r="H5" s="4"/>
    </row>
    <row r="6" spans="1:8" ht="18">
      <c r="A6" s="10" t="s">
        <v>211</v>
      </c>
      <c r="B6" s="11"/>
      <c r="C6" s="11"/>
      <c r="D6" s="11"/>
      <c r="E6" s="11"/>
      <c r="F6" s="11"/>
      <c r="G6" s="12"/>
      <c r="H6" s="13"/>
    </row>
    <row r="7" spans="1:8" ht="15.75">
      <c r="A7" s="3" t="s">
        <v>530</v>
      </c>
      <c r="B7" s="14"/>
      <c r="C7" s="14"/>
      <c r="D7" s="15"/>
      <c r="E7" s="16"/>
      <c r="F7" s="16"/>
      <c r="G7" s="17"/>
      <c r="H7" s="18"/>
    </row>
    <row r="8" spans="1:8" ht="15.75">
      <c r="A8" s="19" t="str">
        <f>'Data Entry'!G1</f>
        <v>JUNE 30, 2022</v>
      </c>
      <c r="B8" s="14"/>
      <c r="C8" s="14"/>
      <c r="D8" s="15"/>
      <c r="E8" s="16"/>
      <c r="F8" s="15"/>
      <c r="G8" s="16"/>
      <c r="H8" s="16"/>
    </row>
    <row r="9" spans="1:8" ht="15.75">
      <c r="A9" s="17"/>
      <c r="B9" s="14"/>
      <c r="C9" s="14"/>
      <c r="D9" s="15"/>
      <c r="E9" s="16"/>
      <c r="F9" s="15"/>
      <c r="G9" s="16"/>
      <c r="H9" s="20"/>
    </row>
    <row r="10" spans="1:8" ht="12.75">
      <c r="A10" s="21"/>
      <c r="B10" s="21"/>
      <c r="C10" s="21"/>
      <c r="D10" s="21"/>
      <c r="E10" s="21"/>
      <c r="F10" s="21"/>
      <c r="G10" s="21"/>
      <c r="H10" s="21"/>
    </row>
    <row r="11" spans="1:8" ht="12.75">
      <c r="A11" s="22"/>
      <c r="B11" s="23" t="s">
        <v>213</v>
      </c>
      <c r="C11" s="24"/>
      <c r="D11" s="21"/>
      <c r="E11" s="25" t="s">
        <v>214</v>
      </c>
      <c r="F11" s="26"/>
      <c r="G11" s="21"/>
      <c r="H11" s="22"/>
    </row>
    <row r="12" spans="1:8" ht="12.75">
      <c r="A12" s="22"/>
      <c r="B12" s="21"/>
      <c r="C12" s="21"/>
      <c r="D12" s="21"/>
      <c r="E12" s="26"/>
      <c r="F12" s="26"/>
      <c r="G12" s="21"/>
      <c r="H12" s="22"/>
    </row>
    <row r="13" spans="1:8" ht="12.75">
      <c r="A13" s="27" t="s">
        <v>215</v>
      </c>
      <c r="B13" s="28"/>
      <c r="C13" s="29">
        <f>'Data Entry'!P13-'Data Entry'!L13</f>
        <v>0</v>
      </c>
      <c r="D13" s="26"/>
      <c r="E13" s="27" t="s">
        <v>216</v>
      </c>
      <c r="F13" s="28"/>
      <c r="G13" s="30">
        <f>SUM('Data Entry'!P64:P72)+'Data Entry'!P75+'Data Entry'!P76</f>
        <v>0</v>
      </c>
      <c r="H13" s="25"/>
    </row>
    <row r="14" spans="1:8" ht="12.75">
      <c r="A14" s="27" t="s">
        <v>217</v>
      </c>
      <c r="B14" s="28"/>
      <c r="C14" s="29">
        <f>'Data Entry'!P14</f>
        <v>0</v>
      </c>
      <c r="D14" s="26"/>
      <c r="E14" s="31" t="s">
        <v>218</v>
      </c>
      <c r="F14" s="32"/>
      <c r="G14" s="33">
        <f>'Data Entry'!P81+'Data Entry'!P82</f>
        <v>0</v>
      </c>
      <c r="H14" s="34"/>
    </row>
    <row r="15" spans="1:8" ht="12.75">
      <c r="A15" s="27" t="s">
        <v>219</v>
      </c>
      <c r="B15" s="28"/>
      <c r="C15" s="29">
        <f>'Data Entry'!P15</f>
        <v>0</v>
      </c>
      <c r="D15" s="26"/>
      <c r="E15" s="232" t="s">
        <v>590</v>
      </c>
      <c r="F15" s="232"/>
      <c r="G15" s="33">
        <f>'Data Entry'!P77+'Data Entry'!P78</f>
        <v>0</v>
      </c>
      <c r="H15" s="34"/>
    </row>
    <row r="16" spans="1:8" ht="12.75">
      <c r="A16" s="27" t="s">
        <v>221</v>
      </c>
      <c r="B16" s="28"/>
      <c r="C16" s="39">
        <f>'Data Entry'!P16-'Data Entry'!L16</f>
        <v>0</v>
      </c>
      <c r="D16" s="40"/>
      <c r="E16" s="35" t="s">
        <v>220</v>
      </c>
      <c r="F16" s="36"/>
      <c r="G16" s="37"/>
      <c r="H16" s="38">
        <f>SUM(G13:G15)</f>
        <v>0</v>
      </c>
    </row>
    <row r="17" spans="1:8" ht="12.75">
      <c r="A17" s="35" t="s">
        <v>222</v>
      </c>
      <c r="B17" s="41"/>
      <c r="C17" s="28"/>
      <c r="D17" s="42">
        <f>SUM(C13:C16)</f>
        <v>0</v>
      </c>
      <c r="E17" s="26"/>
      <c r="F17" s="26"/>
      <c r="G17" s="26"/>
      <c r="H17" s="26"/>
    </row>
    <row r="18" spans="1:8" ht="12.75">
      <c r="A18" s="26"/>
      <c r="B18" s="26"/>
      <c r="C18" s="26"/>
      <c r="D18" s="43"/>
      <c r="E18" s="27" t="s">
        <v>223</v>
      </c>
      <c r="F18" s="28"/>
      <c r="G18" s="30">
        <f>SUM('Data Entry'!P89:P90)+'Data Entry'!P87</f>
        <v>0</v>
      </c>
      <c r="H18" s="26"/>
    </row>
    <row r="19" spans="1:8" ht="12.75">
      <c r="A19" s="27" t="s">
        <v>225</v>
      </c>
      <c r="B19" s="28"/>
      <c r="C19" s="30">
        <f>'Data Entry'!P19</f>
        <v>0</v>
      </c>
      <c r="D19" s="43"/>
      <c r="E19" s="31" t="s">
        <v>224</v>
      </c>
      <c r="F19" s="32"/>
      <c r="G19" s="30">
        <f>'Data Entry'!P88</f>
        <v>0</v>
      </c>
      <c r="H19" s="44"/>
    </row>
    <row r="20" spans="1:8" ht="12.75">
      <c r="A20" s="31" t="s">
        <v>227</v>
      </c>
      <c r="B20" s="32"/>
      <c r="C20" s="30">
        <f>SUM('Data Entry'!P20:P22)</f>
        <v>0</v>
      </c>
      <c r="D20" s="40"/>
      <c r="E20" s="35" t="s">
        <v>226</v>
      </c>
      <c r="F20" s="36"/>
      <c r="G20" s="37"/>
      <c r="H20" s="42">
        <f>SUM(G18:G19)</f>
        <v>0</v>
      </c>
    </row>
    <row r="21" spans="1:8" ht="12.75">
      <c r="A21" s="35" t="s">
        <v>228</v>
      </c>
      <c r="B21" s="36"/>
      <c r="C21" s="37"/>
      <c r="D21" s="42">
        <f>SUM(C19:C20)</f>
        <v>0</v>
      </c>
      <c r="E21" s="26"/>
      <c r="F21" s="26"/>
      <c r="G21" s="26"/>
      <c r="H21" s="44"/>
    </row>
    <row r="22" spans="1:8" ht="12.75">
      <c r="A22" s="26"/>
      <c r="B22" s="26"/>
      <c r="C22" s="26"/>
      <c r="D22" s="43"/>
      <c r="E22" s="45" t="s">
        <v>229</v>
      </c>
      <c r="F22" s="41"/>
      <c r="G22" s="28"/>
      <c r="H22" s="42">
        <f>H16+H20</f>
        <v>0</v>
      </c>
    </row>
    <row r="23" spans="1:8" ht="12.75">
      <c r="A23" s="27" t="s">
        <v>230</v>
      </c>
      <c r="B23" s="41"/>
      <c r="C23" s="28"/>
      <c r="D23" s="29">
        <f>SUM('Data Entry'!P25:P28)</f>
        <v>0</v>
      </c>
      <c r="E23" s="26"/>
      <c r="F23" s="26"/>
      <c r="G23" s="26"/>
      <c r="H23" s="26"/>
    </row>
    <row r="24" spans="1:8" ht="12.75">
      <c r="A24" s="27" t="s">
        <v>232</v>
      </c>
      <c r="B24" s="41"/>
      <c r="C24" s="28"/>
      <c r="D24" s="29">
        <f>SUM('Data Entry'!P31:P34)</f>
        <v>0</v>
      </c>
      <c r="E24" s="25" t="s">
        <v>231</v>
      </c>
      <c r="F24" s="26"/>
      <c r="G24" s="26"/>
      <c r="H24" s="26"/>
    </row>
    <row r="25" spans="1:16" ht="12.75">
      <c r="A25" s="44"/>
      <c r="B25" s="44"/>
      <c r="C25" s="44"/>
      <c r="D25" s="330"/>
      <c r="E25" s="25"/>
      <c r="F25" s="26"/>
      <c r="G25" s="26"/>
      <c r="H25" s="26"/>
      <c r="I25" s="26"/>
      <c r="J25" s="26"/>
      <c r="K25" s="26"/>
      <c r="L25" s="43"/>
      <c r="M25" s="26"/>
      <c r="N25" s="26"/>
      <c r="O25" s="26"/>
      <c r="P25" s="26"/>
    </row>
    <row r="26" spans="5:7" ht="12.75">
      <c r="E26" s="224" t="s">
        <v>151</v>
      </c>
      <c r="F26" s="46"/>
      <c r="G26" s="46"/>
    </row>
    <row r="27" spans="3:8" ht="12.75">
      <c r="C27" s="26"/>
      <c r="D27" s="43"/>
      <c r="E27" s="27" t="s">
        <v>234</v>
      </c>
      <c r="F27" s="28"/>
      <c r="G27" s="30">
        <f>'Data Entry'!P102</f>
        <v>0</v>
      </c>
      <c r="H27" s="46"/>
    </row>
    <row r="28" spans="1:8" ht="12.75">
      <c r="A28" s="47" t="s">
        <v>233</v>
      </c>
      <c r="B28" s="26"/>
      <c r="C28" s="58"/>
      <c r="D28" s="43"/>
      <c r="E28" s="27" t="s">
        <v>235</v>
      </c>
      <c r="F28" s="28"/>
      <c r="G28" s="30">
        <f>'Data Entry'!P98</f>
        <v>0</v>
      </c>
      <c r="H28" s="26"/>
    </row>
    <row r="29" spans="1:8" ht="12.75">
      <c r="A29" s="27" t="s">
        <v>236</v>
      </c>
      <c r="B29" s="28"/>
      <c r="C29" s="48">
        <f>'Data Entry'!P37</f>
        <v>0</v>
      </c>
      <c r="D29" s="43"/>
      <c r="E29" s="232" t="s">
        <v>179</v>
      </c>
      <c r="F29" s="232"/>
      <c r="G29" s="30">
        <f>'Data Entry'!P99</f>
        <v>0</v>
      </c>
      <c r="H29" s="26"/>
    </row>
    <row r="30" spans="1:7" ht="12.75">
      <c r="A30" s="27" t="s">
        <v>238</v>
      </c>
      <c r="B30" s="28"/>
      <c r="C30" s="48">
        <f>'Data Entry'!P38</f>
        <v>0</v>
      </c>
      <c r="D30" s="43"/>
      <c r="E30" s="232" t="s">
        <v>667</v>
      </c>
      <c r="F30" s="232"/>
      <c r="G30" s="30">
        <f>'Data Entry'!P100</f>
        <v>0</v>
      </c>
    </row>
    <row r="31" spans="1:8" ht="12.75">
      <c r="A31" s="31" t="s">
        <v>240</v>
      </c>
      <c r="B31" s="32"/>
      <c r="C31" s="30">
        <f>'Data Entry'!P39</f>
        <v>0</v>
      </c>
      <c r="D31" s="40"/>
      <c r="E31" s="31" t="s">
        <v>237</v>
      </c>
      <c r="F31" s="32"/>
      <c r="G31" s="30">
        <f>'Data Entry'!P97+'Data Entry'!P101</f>
        <v>0</v>
      </c>
      <c r="H31" s="44"/>
    </row>
    <row r="32" spans="1:8" ht="12.75">
      <c r="A32" s="35" t="s">
        <v>241</v>
      </c>
      <c r="B32" s="36"/>
      <c r="C32" s="37"/>
      <c r="D32" s="42">
        <f>SUM(C28:C31)</f>
        <v>0</v>
      </c>
      <c r="E32" s="35" t="s">
        <v>239</v>
      </c>
      <c r="F32" s="36"/>
      <c r="G32" s="37"/>
      <c r="H32" s="42">
        <f>SUM(G27:G31)</f>
        <v>0</v>
      </c>
    </row>
    <row r="33" spans="1:8" ht="12.75">
      <c r="A33" s="26"/>
      <c r="B33" s="26"/>
      <c r="C33" s="26"/>
      <c r="D33" s="43"/>
      <c r="F33" s="26"/>
      <c r="G33" s="26"/>
      <c r="H33" s="26"/>
    </row>
    <row r="34" spans="1:8" ht="12.75">
      <c r="A34" s="35" t="s">
        <v>243</v>
      </c>
      <c r="B34" s="36"/>
      <c r="C34" s="37"/>
      <c r="D34" s="42">
        <f>SUM('Data Entry'!P42:P48)</f>
        <v>0</v>
      </c>
      <c r="E34" s="391" t="s">
        <v>152</v>
      </c>
      <c r="F34" s="392"/>
      <c r="G34" s="392"/>
      <c r="H34" s="46"/>
    </row>
    <row r="35" spans="1:8" ht="12.75">
      <c r="A35" s="26"/>
      <c r="B35" s="26"/>
      <c r="C35" s="26"/>
      <c r="D35" s="43"/>
      <c r="E35" s="27" t="s">
        <v>242</v>
      </c>
      <c r="F35" s="28"/>
      <c r="G35" s="30">
        <f>'Data Entry'!P106</f>
        <v>0</v>
      </c>
      <c r="H35" s="26"/>
    </row>
    <row r="36" spans="1:8" ht="12.75">
      <c r="A36" s="35" t="s">
        <v>246</v>
      </c>
      <c r="B36" s="36"/>
      <c r="C36" s="37"/>
      <c r="D36" s="42">
        <f>SUM('Data Entry'!P51:P56)+'Data Entry'!L13+'Data Entry'!L16</f>
        <v>0</v>
      </c>
      <c r="E36" s="27" t="s">
        <v>244</v>
      </c>
      <c r="F36" s="28"/>
      <c r="G36" s="30">
        <f>'Data Entry'!P107</f>
        <v>0</v>
      </c>
      <c r="H36" s="26"/>
    </row>
    <row r="37" spans="1:8" ht="12.75">
      <c r="A37" s="26"/>
      <c r="B37" s="26"/>
      <c r="C37" s="26"/>
      <c r="D37" s="43"/>
      <c r="E37" s="31" t="s">
        <v>245</v>
      </c>
      <c r="F37" s="32"/>
      <c r="G37" s="30">
        <f>'Data Entry'!P108</f>
        <v>0</v>
      </c>
      <c r="H37" s="44"/>
    </row>
    <row r="38" spans="1:8" ht="12.75">
      <c r="A38" s="35" t="s">
        <v>248</v>
      </c>
      <c r="B38" s="36"/>
      <c r="C38" s="37"/>
      <c r="D38" s="29">
        <f>'Data Entry'!P58</f>
        <v>0</v>
      </c>
      <c r="E38" s="35" t="s">
        <v>247</v>
      </c>
      <c r="F38" s="36"/>
      <c r="G38" s="37"/>
      <c r="H38" s="42">
        <f>SUM(G35:G37)</f>
        <v>0</v>
      </c>
    </row>
    <row r="39" spans="1:8" ht="12.75">
      <c r="A39" s="26"/>
      <c r="B39" s="26"/>
      <c r="C39" s="44"/>
      <c r="D39" s="26"/>
      <c r="F39" s="26"/>
      <c r="G39" s="26"/>
      <c r="H39" s="44"/>
    </row>
    <row r="40" spans="1:8" ht="12.75">
      <c r="A40" s="26"/>
      <c r="B40" s="26"/>
      <c r="C40" s="44"/>
      <c r="D40" s="26"/>
      <c r="E40" s="45" t="s">
        <v>249</v>
      </c>
      <c r="F40" s="41"/>
      <c r="G40" s="28"/>
      <c r="H40" s="30">
        <f>H32+H38</f>
        <v>0</v>
      </c>
    </row>
    <row r="41" spans="5:8" ht="12.75">
      <c r="E41" s="49" t="s">
        <v>149</v>
      </c>
      <c r="F41" s="50"/>
      <c r="G41" s="32"/>
      <c r="H41" s="51"/>
    </row>
    <row r="42" spans="1:8" ht="13.5" thickBot="1">
      <c r="A42" s="45" t="s">
        <v>148</v>
      </c>
      <c r="B42" s="41"/>
      <c r="C42" s="28"/>
      <c r="D42" s="52">
        <f>'Data Entry'!P60</f>
        <v>0</v>
      </c>
      <c r="E42" s="53" t="s">
        <v>150</v>
      </c>
      <c r="F42" s="54"/>
      <c r="G42" s="55"/>
      <c r="H42" s="56">
        <f>H40+H22</f>
        <v>0</v>
      </c>
    </row>
    <row r="43" spans="3:8" ht="13.5" thickTop="1">
      <c r="C43" s="26"/>
      <c r="D43" s="26"/>
      <c r="F43" s="26"/>
      <c r="G43" s="26"/>
      <c r="H43" s="26"/>
    </row>
    <row r="44" spans="1:8" ht="12.75">
      <c r="A44" t="s">
        <v>250</v>
      </c>
      <c r="D44" s="337">
        <f>'Data Entry'!C4</f>
        <v>0</v>
      </c>
      <c r="F44" s="26"/>
      <c r="G44" s="26"/>
      <c r="H44" s="26"/>
    </row>
    <row r="45" spans="3:8" ht="12.75">
      <c r="C45" s="26"/>
      <c r="D45" s="338"/>
      <c r="G45" s="26"/>
      <c r="H45" s="26"/>
    </row>
    <row r="46" spans="1:8" ht="12.75">
      <c r="A46" t="s">
        <v>251</v>
      </c>
      <c r="C46" s="26"/>
      <c r="D46" s="339">
        <f>'Data Entry'!C7</f>
        <v>0</v>
      </c>
      <c r="G46" s="26"/>
      <c r="H46" s="26"/>
    </row>
    <row r="47" spans="3:8" ht="12.75">
      <c r="C47" s="26"/>
      <c r="D47" s="44"/>
      <c r="E47" s="57"/>
      <c r="F47" s="57"/>
      <c r="G47" s="26"/>
      <c r="H47" s="26"/>
    </row>
    <row r="48" spans="3:8" ht="12.75">
      <c r="C48" s="26"/>
      <c r="D48" s="25"/>
      <c r="E48" s="34"/>
      <c r="F48" s="34"/>
      <c r="G48" s="26"/>
      <c r="H48" s="26"/>
    </row>
    <row r="49" spans="3:8" ht="12.75">
      <c r="C49" s="26"/>
      <c r="D49" s="34"/>
      <c r="E49" s="58"/>
      <c r="F49" s="34"/>
      <c r="G49" s="26"/>
      <c r="H49" s="26"/>
    </row>
    <row r="50" spans="3:8" ht="12.75">
      <c r="C50" s="26"/>
      <c r="D50" s="34"/>
      <c r="E50" s="58"/>
      <c r="F50" s="34"/>
      <c r="G50" s="26"/>
      <c r="H50" s="26"/>
    </row>
    <row r="51" spans="3:8" ht="12.75">
      <c r="C51" s="26"/>
      <c r="D51" s="34"/>
      <c r="E51" s="34"/>
      <c r="F51" s="59"/>
      <c r="G51" s="26"/>
      <c r="H51" s="26"/>
    </row>
    <row r="52" spans="3:8" ht="12.75">
      <c r="C52" s="26"/>
      <c r="D52" s="25"/>
      <c r="E52" s="34"/>
      <c r="F52" s="34"/>
      <c r="G52" s="26"/>
      <c r="H52" s="26"/>
    </row>
  </sheetData>
  <sheetProtection password="D7C7" sheet="1"/>
  <mergeCells count="1">
    <mergeCell ref="E34:G34"/>
  </mergeCells>
  <printOptions/>
  <pageMargins left="0.46" right="0.33"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R71"/>
  <sheetViews>
    <sheetView zoomScalePageLayoutView="0" workbookViewId="0" topLeftCell="A1">
      <selection activeCell="A1" sqref="A1"/>
    </sheetView>
  </sheetViews>
  <sheetFormatPr defaultColWidth="9.140625" defaultRowHeight="12.75"/>
  <cols>
    <col min="1" max="1" width="3.28125" style="0" customWidth="1"/>
    <col min="2" max="2" width="9.7109375" style="0" customWidth="1"/>
    <col min="3" max="6" width="10.7109375" style="0" customWidth="1"/>
    <col min="7" max="7" width="10.7109375" style="0" hidden="1" customWidth="1"/>
    <col min="8" max="8" width="2.00390625" style="0" customWidth="1"/>
    <col min="9" max="9" width="14.7109375" style="0" customWidth="1"/>
    <col min="10" max="10" width="0.42578125" style="0" customWidth="1"/>
    <col min="11" max="11" width="0" style="0" hidden="1" customWidth="1"/>
    <col min="12" max="12" width="14.7109375" style="0" customWidth="1"/>
    <col min="13" max="13" width="0.42578125" style="0" customWidth="1"/>
    <col min="14" max="14" width="14.7109375" style="0" customWidth="1"/>
    <col min="15" max="15" width="0.42578125" style="0" customWidth="1"/>
    <col min="16" max="16" width="14.7109375" style="0" customWidth="1"/>
    <col min="17" max="17" width="0.42578125" style="0" customWidth="1"/>
    <col min="18" max="18" width="14.7109375" style="0" customWidth="1"/>
  </cols>
  <sheetData>
    <row r="1" spans="9:17" ht="12.75">
      <c r="I1" s="1" t="s">
        <v>209</v>
      </c>
      <c r="L1" s="211">
        <f>'Data Entry'!G2</f>
        <v>0</v>
      </c>
      <c r="M1" s="211"/>
      <c r="Q1" s="211"/>
    </row>
    <row r="2" spans="2:17" s="21" customFormat="1" ht="12.75">
      <c r="B2" s="394">
        <f>'Data Entry'!C2</f>
        <v>0</v>
      </c>
      <c r="C2" s="388"/>
      <c r="D2" s="388"/>
      <c r="E2" s="388"/>
      <c r="F2" s="388"/>
      <c r="G2" s="388"/>
      <c r="H2" s="388"/>
      <c r="I2" s="388"/>
      <c r="J2" s="388"/>
      <c r="K2" s="388"/>
      <c r="L2" s="388"/>
      <c r="M2" s="2"/>
      <c r="Q2" s="2"/>
    </row>
    <row r="3" spans="2:17" s="21" customFormat="1" ht="12.75">
      <c r="B3" s="393">
        <f>'Data Entry'!C3</f>
        <v>0</v>
      </c>
      <c r="C3" s="388"/>
      <c r="D3" s="388"/>
      <c r="E3" s="388"/>
      <c r="F3" s="388"/>
      <c r="G3" s="388"/>
      <c r="H3" s="388"/>
      <c r="I3" s="388"/>
      <c r="J3" s="388"/>
      <c r="K3" s="388"/>
      <c r="L3" s="388"/>
      <c r="M3" s="2"/>
      <c r="Q3" s="2"/>
    </row>
    <row r="4" spans="2:17" s="21" customFormat="1" ht="12.75">
      <c r="B4" s="393" t="s">
        <v>210</v>
      </c>
      <c r="C4" s="388"/>
      <c r="D4" s="388"/>
      <c r="E4" s="388"/>
      <c r="F4" s="388"/>
      <c r="G4" s="388"/>
      <c r="H4" s="388"/>
      <c r="I4" s="388"/>
      <c r="J4" s="388"/>
      <c r="K4" s="388"/>
      <c r="L4" s="388"/>
      <c r="M4" s="2"/>
      <c r="Q4" s="2"/>
    </row>
    <row r="5" spans="2:17" s="21" customFormat="1" ht="12.75">
      <c r="B5" s="393" t="s">
        <v>42</v>
      </c>
      <c r="C5" s="388"/>
      <c r="D5" s="388"/>
      <c r="E5" s="388"/>
      <c r="F5" s="388"/>
      <c r="G5" s="388"/>
      <c r="H5" s="388"/>
      <c r="I5" s="388"/>
      <c r="J5" s="388"/>
      <c r="K5" s="388"/>
      <c r="L5" s="388"/>
      <c r="M5" s="2"/>
      <c r="Q5" s="2"/>
    </row>
    <row r="6" spans="2:17" s="21" customFormat="1" ht="12.75">
      <c r="B6" s="393" t="s">
        <v>212</v>
      </c>
      <c r="C6" s="388"/>
      <c r="D6" s="388"/>
      <c r="E6" s="388"/>
      <c r="F6" s="388"/>
      <c r="G6" s="388"/>
      <c r="H6" s="388"/>
      <c r="I6" s="388"/>
      <c r="J6" s="388"/>
      <c r="K6" s="388"/>
      <c r="L6" s="388"/>
      <c r="M6" s="2"/>
      <c r="Q6" s="2"/>
    </row>
    <row r="7" spans="2:17" s="21" customFormat="1" ht="12.75">
      <c r="B7" s="393" t="str">
        <f>'Data Entry'!G1</f>
        <v>JUNE 30, 2022</v>
      </c>
      <c r="C7" s="388"/>
      <c r="D7" s="388"/>
      <c r="E7" s="388"/>
      <c r="F7" s="388"/>
      <c r="G7" s="388"/>
      <c r="H7" s="388"/>
      <c r="I7" s="388"/>
      <c r="J7" s="388"/>
      <c r="K7" s="388"/>
      <c r="L7" s="388"/>
      <c r="M7" s="2"/>
      <c r="Q7" s="2"/>
    </row>
    <row r="8" spans="2:9" ht="15.75">
      <c r="B8" s="125"/>
      <c r="C8" s="2"/>
      <c r="D8" s="2"/>
      <c r="E8" s="2"/>
      <c r="F8" s="2"/>
      <c r="G8" s="2"/>
      <c r="H8" s="206"/>
      <c r="I8" s="206"/>
    </row>
    <row r="9" spans="2:18" ht="15.75">
      <c r="B9" s="126"/>
      <c r="C9" s="126"/>
      <c r="D9" s="126"/>
      <c r="E9" s="126"/>
      <c r="F9" s="126"/>
      <c r="G9" s="129"/>
      <c r="H9" s="207"/>
      <c r="I9" s="207"/>
      <c r="N9" s="233" t="s">
        <v>182</v>
      </c>
      <c r="O9" s="233"/>
      <c r="P9" s="233" t="s">
        <v>668</v>
      </c>
      <c r="R9" s="233" t="s">
        <v>589</v>
      </c>
    </row>
    <row r="10" spans="9:18" ht="12.75">
      <c r="I10" s="233" t="s">
        <v>134</v>
      </c>
      <c r="J10" s="235"/>
      <c r="K10" s="233"/>
      <c r="L10" s="233" t="s">
        <v>135</v>
      </c>
      <c r="M10" s="233"/>
      <c r="N10" s="233" t="s">
        <v>181</v>
      </c>
      <c r="O10" s="233"/>
      <c r="P10" s="233" t="s">
        <v>669</v>
      </c>
      <c r="Q10" s="233"/>
      <c r="R10" s="233" t="s">
        <v>628</v>
      </c>
    </row>
    <row r="11" spans="2:18" ht="16.5" thickBot="1">
      <c r="B11" s="127" t="s">
        <v>44</v>
      </c>
      <c r="D11" s="128" t="s">
        <v>391</v>
      </c>
      <c r="I11" s="234" t="s">
        <v>670</v>
      </c>
      <c r="J11" s="235"/>
      <c r="K11" s="207"/>
      <c r="L11" s="234" t="str">
        <f>I11</f>
        <v>2021-2022</v>
      </c>
      <c r="M11" s="234"/>
      <c r="N11" s="234" t="str">
        <f>I11</f>
        <v>2021-2022</v>
      </c>
      <c r="O11" s="234"/>
      <c r="P11" s="234" t="str">
        <f>I11</f>
        <v>2021-2022</v>
      </c>
      <c r="Q11" s="234"/>
      <c r="R11" s="234" t="str">
        <f>I11</f>
        <v>2021-2022</v>
      </c>
    </row>
    <row r="12" ht="4.5" customHeight="1">
      <c r="B12" s="127"/>
    </row>
    <row r="13" spans="1:18" ht="12.75">
      <c r="A13">
        <v>1</v>
      </c>
      <c r="B13" t="s">
        <v>45</v>
      </c>
      <c r="C13" t="s">
        <v>46</v>
      </c>
      <c r="I13" s="140">
        <f>SUM('Data Entry'!C116:J117)</f>
        <v>0</v>
      </c>
      <c r="K13" s="130"/>
      <c r="L13" s="140">
        <f>SUM('Data Entry'!L116:L117)</f>
        <v>0</v>
      </c>
      <c r="M13" s="140"/>
      <c r="N13" s="236"/>
      <c r="O13" s="340"/>
      <c r="P13" s="236"/>
      <c r="Q13" s="140"/>
      <c r="R13" s="236"/>
    </row>
    <row r="14" spans="1:18" ht="12.75">
      <c r="A14">
        <v>2</v>
      </c>
      <c r="B14">
        <v>3000</v>
      </c>
      <c r="C14" t="s">
        <v>48</v>
      </c>
      <c r="I14" s="131">
        <f>SUM('Data Entry'!C119:J126)-SUM('Data Entry'!C124:J124)</f>
        <v>0</v>
      </c>
      <c r="K14" s="130"/>
      <c r="L14" s="131">
        <f>SUM('Data Entry'!L118:L126)-SUM('Data Entry'!L118:L118)</f>
        <v>0</v>
      </c>
      <c r="M14" s="131"/>
      <c r="N14" s="131">
        <f>SUM('Data Entry'!M118:M126)-SUM('Data Entry'!M118:M118)</f>
        <v>0</v>
      </c>
      <c r="O14" s="267"/>
      <c r="P14" s="131">
        <f>SUM('Data Entry'!N118:N126)-SUM('Data Entry'!N118:N118)</f>
        <v>0</v>
      </c>
      <c r="Q14" s="131"/>
      <c r="R14" s="236"/>
    </row>
    <row r="15" spans="1:18" ht="12.75">
      <c r="A15">
        <v>3</v>
      </c>
      <c r="B15">
        <v>3030</v>
      </c>
      <c r="C15" t="s">
        <v>49</v>
      </c>
      <c r="I15" s="131">
        <f>'Data Entry'!P118-'Data Entry'!L118</f>
        <v>0</v>
      </c>
      <c r="K15" s="130"/>
      <c r="L15" s="131">
        <f>'Data Entry'!L118</f>
        <v>0</v>
      </c>
      <c r="M15" s="136"/>
      <c r="N15" s="236"/>
      <c r="O15" s="340"/>
      <c r="P15" s="236"/>
      <c r="Q15" s="136"/>
      <c r="R15" s="236"/>
    </row>
    <row r="16" spans="1:18" ht="12.75">
      <c r="A16">
        <v>4</v>
      </c>
      <c r="B16">
        <v>3100</v>
      </c>
      <c r="C16" t="s">
        <v>50</v>
      </c>
      <c r="I16" s="131">
        <f>SUM('Data Entry'!C129:J133)</f>
        <v>0</v>
      </c>
      <c r="K16" s="130"/>
      <c r="L16" s="131">
        <f>SUM('Data Entry'!L129:L133)</f>
        <v>0</v>
      </c>
      <c r="M16" s="136"/>
      <c r="N16" s="236"/>
      <c r="O16" s="340"/>
      <c r="P16" s="236"/>
      <c r="Q16" s="136"/>
      <c r="R16" s="236"/>
    </row>
    <row r="17" spans="1:18" ht="12.75">
      <c r="A17">
        <v>5</v>
      </c>
      <c r="B17">
        <v>3200</v>
      </c>
      <c r="C17" t="s">
        <v>51</v>
      </c>
      <c r="I17" s="131">
        <f>SUM('Data Entry'!C136:J137)</f>
        <v>0</v>
      </c>
      <c r="K17" s="130"/>
      <c r="L17" s="131">
        <f>SUM('Data Entry'!L136:L137)</f>
        <v>0</v>
      </c>
      <c r="M17" s="136"/>
      <c r="N17" s="236"/>
      <c r="O17" s="340"/>
      <c r="P17" s="236"/>
      <c r="Q17" s="136"/>
      <c r="R17" s="236"/>
    </row>
    <row r="18" spans="1:18" ht="12.75">
      <c r="A18">
        <v>6</v>
      </c>
      <c r="B18">
        <v>3300</v>
      </c>
      <c r="C18" t="s">
        <v>52</v>
      </c>
      <c r="I18" s="131">
        <f>SUM('Data Entry'!P139:P140)</f>
        <v>0</v>
      </c>
      <c r="K18" s="130"/>
      <c r="L18" s="131">
        <f>SUM('Data Entry'!L139:L140)</f>
        <v>0</v>
      </c>
      <c r="M18" s="136"/>
      <c r="N18" s="236"/>
      <c r="O18" s="340"/>
      <c r="P18" s="236"/>
      <c r="Q18" s="136"/>
      <c r="R18" s="287"/>
    </row>
    <row r="19" spans="1:18" ht="12.75">
      <c r="A19">
        <v>7</v>
      </c>
      <c r="B19" t="s">
        <v>53</v>
      </c>
      <c r="C19" t="s">
        <v>598</v>
      </c>
      <c r="I19" s="131">
        <f>SUM('Data Entry'!C142:J157)-SUM('Data Entry'!C155:J156)</f>
        <v>0</v>
      </c>
      <c r="K19" s="130"/>
      <c r="L19" s="131">
        <f>SUM('Data Entry'!L142:L157)-SUM('Data Entry'!L155:L156)</f>
        <v>0</v>
      </c>
      <c r="M19" s="131"/>
      <c r="N19" s="131">
        <f>SUM('Data Entry'!M142:M157)-SUM('Data Entry'!M155:M156)</f>
        <v>0</v>
      </c>
      <c r="O19" s="267">
        <f>SUM('Data Entry'!O142:O157)-SUM('Data Entry'!O155:O156)</f>
        <v>0</v>
      </c>
      <c r="P19" s="131">
        <f>SUM('Data Entry'!N142:N157)-SUM('Data Entry'!N155:N156)</f>
        <v>0</v>
      </c>
      <c r="Q19" s="131"/>
      <c r="R19" s="287"/>
    </row>
    <row r="20" spans="1:18" ht="12.75">
      <c r="A20">
        <v>8</v>
      </c>
      <c r="B20">
        <v>3455</v>
      </c>
      <c r="C20" t="s">
        <v>599</v>
      </c>
      <c r="I20" s="236"/>
      <c r="J20" s="136"/>
      <c r="K20" s="236"/>
      <c r="L20" s="236"/>
      <c r="M20" s="136"/>
      <c r="N20" s="236"/>
      <c r="O20" s="341"/>
      <c r="P20" s="236"/>
      <c r="Q20" s="181"/>
      <c r="R20" s="136">
        <f>'Data Entry'!O147+'Data Entry'!O148+'Data Entry'!O149</f>
        <v>0</v>
      </c>
    </row>
    <row r="21" spans="1:18" ht="12.75">
      <c r="A21">
        <v>9</v>
      </c>
      <c r="B21">
        <v>3600</v>
      </c>
      <c r="C21" t="s">
        <v>54</v>
      </c>
      <c r="I21" s="132">
        <f>SUM('Data Entry'!P161:P164)</f>
        <v>0</v>
      </c>
      <c r="K21" s="130"/>
      <c r="L21" s="236">
        <f>SUM('Data Entry'!L161:L164)</f>
        <v>0</v>
      </c>
      <c r="M21" s="181"/>
      <c r="N21" s="236"/>
      <c r="O21" s="341"/>
      <c r="P21" s="236"/>
      <c r="Q21" s="181"/>
      <c r="R21" s="236"/>
    </row>
    <row r="22" spans="9:18" ht="0.75" customHeight="1" thickBot="1">
      <c r="I22" s="133"/>
      <c r="L22" s="133"/>
      <c r="M22" s="133"/>
      <c r="N22" s="133"/>
      <c r="O22" s="342"/>
      <c r="P22" s="133"/>
      <c r="Q22" s="133"/>
      <c r="R22" s="133"/>
    </row>
    <row r="23" spans="1:18" ht="12.75">
      <c r="A23">
        <v>10</v>
      </c>
      <c r="C23" s="254" t="s">
        <v>621</v>
      </c>
      <c r="I23" s="134">
        <f>SUM(I13:I21)</f>
        <v>0</v>
      </c>
      <c r="K23" s="130"/>
      <c r="L23" s="134">
        <f>SUM(L13:L21)</f>
        <v>0</v>
      </c>
      <c r="M23" s="134"/>
      <c r="N23" s="134">
        <f>SUM(N13:N21)</f>
        <v>0</v>
      </c>
      <c r="O23" s="343">
        <f>SUM(O13:O21)</f>
        <v>0</v>
      </c>
      <c r="P23" s="134">
        <f>SUM(P13:P21)</f>
        <v>0</v>
      </c>
      <c r="Q23" s="134"/>
      <c r="R23" s="134">
        <f>SUM(R13:R21)</f>
        <v>0</v>
      </c>
    </row>
    <row r="24" spans="9:18" ht="6.75" customHeight="1">
      <c r="I24" s="135"/>
      <c r="L24" s="135"/>
      <c r="M24" s="135"/>
      <c r="N24" s="135"/>
      <c r="O24" s="344"/>
      <c r="P24" s="135"/>
      <c r="Q24" s="135"/>
      <c r="R24" s="135"/>
    </row>
    <row r="25" spans="4:18" ht="15.75">
      <c r="D25" s="128" t="s">
        <v>462</v>
      </c>
      <c r="I25" s="135"/>
      <c r="L25" s="135"/>
      <c r="M25" s="135"/>
      <c r="N25" s="135"/>
      <c r="O25" s="344"/>
      <c r="P25" s="135"/>
      <c r="Q25" s="135"/>
      <c r="R25" s="135"/>
    </row>
    <row r="26" spans="9:18" ht="4.5" customHeight="1">
      <c r="I26" s="135"/>
      <c r="L26" s="135"/>
      <c r="M26" s="135"/>
      <c r="N26" s="135"/>
      <c r="O26" s="344"/>
      <c r="P26" s="135"/>
      <c r="Q26" s="135"/>
      <c r="R26" s="135"/>
    </row>
    <row r="27" spans="1:18" ht="12.75">
      <c r="A27">
        <v>11</v>
      </c>
      <c r="B27">
        <v>4010</v>
      </c>
      <c r="C27" t="s">
        <v>55</v>
      </c>
      <c r="I27" s="136">
        <f>SUM('Data Entry'!C172:J173)</f>
        <v>0</v>
      </c>
      <c r="K27" s="130"/>
      <c r="L27" s="136">
        <f>SUM('Data Entry'!L172:L173)</f>
        <v>0</v>
      </c>
      <c r="M27" s="136"/>
      <c r="N27" s="136">
        <f>SUM('Data Entry'!M172:M173)</f>
        <v>0</v>
      </c>
      <c r="O27" s="266">
        <f>SUM('Data Entry'!O172:O173)</f>
        <v>0</v>
      </c>
      <c r="P27" s="136">
        <f>SUM('Data Entry'!N172:N173)</f>
        <v>0</v>
      </c>
      <c r="Q27" s="136"/>
      <c r="R27" s="236"/>
    </row>
    <row r="28" spans="1:18" ht="12.75">
      <c r="A28">
        <v>12</v>
      </c>
      <c r="B28" s="1" t="s">
        <v>56</v>
      </c>
      <c r="C28" t="s">
        <v>57</v>
      </c>
      <c r="I28" s="131">
        <f>SUM('Data Entry'!C174:J182)</f>
        <v>0</v>
      </c>
      <c r="K28" s="130"/>
      <c r="L28" s="131">
        <f>SUM('Data Entry'!L174:L182)</f>
        <v>0</v>
      </c>
      <c r="M28" s="131"/>
      <c r="N28" s="131">
        <f>SUM('Data Entry'!M174:M182)</f>
        <v>0</v>
      </c>
      <c r="O28" s="267">
        <f>SUM('Data Entry'!O174:O182)</f>
        <v>0</v>
      </c>
      <c r="P28" s="131">
        <f>SUM('Data Entry'!N174:N182)</f>
        <v>0</v>
      </c>
      <c r="Q28" s="131"/>
      <c r="R28" s="236"/>
    </row>
    <row r="29" spans="1:18" ht="12.75">
      <c r="A29">
        <v>13</v>
      </c>
      <c r="B29" s="1" t="s">
        <v>58</v>
      </c>
      <c r="C29" s="254" t="s">
        <v>624</v>
      </c>
      <c r="I29" s="131">
        <f>SUM(I27:I28)</f>
        <v>0</v>
      </c>
      <c r="K29" s="130"/>
      <c r="L29" s="131">
        <f>SUM(L27:L28)</f>
        <v>0</v>
      </c>
      <c r="M29" s="131"/>
      <c r="N29" s="131">
        <f>SUM(N27:N28)</f>
        <v>0</v>
      </c>
      <c r="O29" s="267">
        <f>SUM(O27:O28)</f>
        <v>0</v>
      </c>
      <c r="P29" s="131">
        <f>SUM(P27:P28)</f>
        <v>0</v>
      </c>
      <c r="Q29" s="131"/>
      <c r="R29" s="236"/>
    </row>
    <row r="30" spans="1:18" ht="12.75">
      <c r="A30">
        <v>14</v>
      </c>
      <c r="B30" s="1" t="s">
        <v>59</v>
      </c>
      <c r="C30" t="s">
        <v>60</v>
      </c>
      <c r="I30" s="131">
        <f>SUM('Data Entry'!C185:J195)</f>
        <v>0</v>
      </c>
      <c r="K30" s="130"/>
      <c r="L30" s="131">
        <f>SUM('Data Entry'!L185:L195)</f>
        <v>0</v>
      </c>
      <c r="M30" s="131"/>
      <c r="N30" s="131">
        <f>SUM('Data Entry'!M185:M195)</f>
        <v>0</v>
      </c>
      <c r="O30" s="267">
        <f>SUM('Data Entry'!O185:O195)</f>
        <v>0</v>
      </c>
      <c r="P30" s="131">
        <f>SUM('Data Entry'!N185:N195)</f>
        <v>0</v>
      </c>
      <c r="Q30" s="131"/>
      <c r="R30" s="236"/>
    </row>
    <row r="31" spans="1:18" ht="12.75">
      <c r="A31">
        <v>15</v>
      </c>
      <c r="B31" s="1" t="s">
        <v>61</v>
      </c>
      <c r="C31" t="s">
        <v>62</v>
      </c>
      <c r="I31" s="131">
        <f>SUM('Data Entry'!C198:J208)</f>
        <v>0</v>
      </c>
      <c r="K31" s="130"/>
      <c r="L31" s="131">
        <f>SUM('Data Entry'!L198:L208)</f>
        <v>0</v>
      </c>
      <c r="M31" s="131"/>
      <c r="N31" s="131">
        <f>SUM('Data Entry'!M198:M208)</f>
        <v>0</v>
      </c>
      <c r="O31" s="267">
        <f>SUM('Data Entry'!O198:O208)</f>
        <v>0</v>
      </c>
      <c r="P31" s="131">
        <f>SUM('Data Entry'!N198:N208)</f>
        <v>0</v>
      </c>
      <c r="Q31" s="131"/>
      <c r="R31" s="236"/>
    </row>
    <row r="32" spans="1:18" ht="12.75">
      <c r="A32">
        <v>16</v>
      </c>
      <c r="B32" s="1" t="s">
        <v>63</v>
      </c>
      <c r="C32" t="s">
        <v>64</v>
      </c>
      <c r="I32" s="136">
        <f>SUM('Data Entry'!C211:J227)-SUM('Data Entry'!C215:J215)-SUM('Data Entry'!C219:J219)-SUM('Data Entry'!C223:J223)</f>
        <v>0</v>
      </c>
      <c r="K32" s="130"/>
      <c r="L32" s="136">
        <f>SUM('Data Entry'!L211:L227)-SUM('Data Entry'!L215:L215)-SUM('Data Entry'!L219:L219)-'Data Entry'!L223</f>
        <v>0</v>
      </c>
      <c r="M32" s="136"/>
      <c r="N32" s="136">
        <f>SUM('Data Entry'!M211:M227)-SUM('Data Entry'!M215:M215)-SUM('Data Entry'!M219:M219)-'Data Entry'!M223</f>
        <v>0</v>
      </c>
      <c r="O32" s="266">
        <f>SUM('Data Entry'!O211:O227)-SUM('Data Entry'!O215:O215)-SUM('Data Entry'!O219:O219)-'Data Entry'!O223</f>
        <v>0</v>
      </c>
      <c r="P32" s="136">
        <f>SUM('Data Entry'!N211:N227)-SUM('Data Entry'!N215:N215)-SUM('Data Entry'!N219:N219)-'Data Entry'!N223</f>
        <v>0</v>
      </c>
      <c r="Q32" s="136"/>
      <c r="R32" s="236"/>
    </row>
    <row r="33" spans="1:18" ht="12.75">
      <c r="A33">
        <v>17</v>
      </c>
      <c r="C33" t="s">
        <v>133</v>
      </c>
      <c r="I33" s="136">
        <f>'Data Entry'!E229</f>
        <v>0</v>
      </c>
      <c r="L33" s="266">
        <f>'Data Entry'!L229</f>
        <v>0</v>
      </c>
      <c r="M33" s="266"/>
      <c r="N33" s="266">
        <f>'Data Entry'!M229</f>
        <v>0</v>
      </c>
      <c r="O33" s="266">
        <f>'Data Entry'!O229</f>
        <v>0</v>
      </c>
      <c r="P33" s="266">
        <f>'Data Entry'!N229</f>
        <v>0</v>
      </c>
      <c r="Q33" s="266"/>
      <c r="R33" s="236"/>
    </row>
    <row r="34" spans="1:18" ht="12.75">
      <c r="A34">
        <v>18</v>
      </c>
      <c r="C34" t="s">
        <v>65</v>
      </c>
      <c r="I34" s="131">
        <f>'Data Entry'!J230</f>
        <v>0</v>
      </c>
      <c r="K34" s="130"/>
      <c r="L34" s="267">
        <f>'Data Entry'!L230</f>
        <v>0</v>
      </c>
      <c r="M34" s="267"/>
      <c r="N34" s="267">
        <f>'Data Entry'!M230</f>
        <v>0</v>
      </c>
      <c r="O34" s="267">
        <f>'Data Entry'!O230</f>
        <v>0</v>
      </c>
      <c r="P34" s="267">
        <f>'Data Entry'!N230</f>
        <v>0</v>
      </c>
      <c r="Q34" s="267"/>
      <c r="R34" s="284"/>
    </row>
    <row r="35" spans="9:18" ht="4.5" customHeight="1" thickBot="1">
      <c r="I35" s="137"/>
      <c r="L35" s="137"/>
      <c r="M35" s="137"/>
      <c r="N35" s="137"/>
      <c r="O35" s="345"/>
      <c r="P35" s="137"/>
      <c r="Q35" s="137"/>
      <c r="R35" s="236"/>
    </row>
    <row r="36" spans="1:18" ht="12.75">
      <c r="A36">
        <v>19</v>
      </c>
      <c r="C36" s="254" t="s">
        <v>685</v>
      </c>
      <c r="I36" s="134">
        <f>SUM(I29:I34)</f>
        <v>0</v>
      </c>
      <c r="K36" s="130"/>
      <c r="L36" s="134">
        <f>SUM(L29:L34)</f>
        <v>0</v>
      </c>
      <c r="M36" s="134"/>
      <c r="N36" s="134">
        <f>SUM(N29:N34)</f>
        <v>0</v>
      </c>
      <c r="O36" s="343">
        <f>SUM(O29:O34)</f>
        <v>0</v>
      </c>
      <c r="P36" s="134">
        <f>SUM(P29:P34)</f>
        <v>0</v>
      </c>
      <c r="Q36" s="134"/>
      <c r="R36" s="285"/>
    </row>
    <row r="37" spans="9:18" ht="6.75" customHeight="1" thickBot="1">
      <c r="I37" s="181"/>
      <c r="L37" s="181"/>
      <c r="M37" s="181"/>
      <c r="N37" s="181"/>
      <c r="O37" s="288"/>
      <c r="P37" s="181"/>
      <c r="Q37" s="181"/>
      <c r="R37" s="181"/>
    </row>
    <row r="38" spans="1:18" ht="13.5" thickBot="1">
      <c r="A38" s="185">
        <v>20</v>
      </c>
      <c r="B38" s="186"/>
      <c r="C38" s="303" t="s">
        <v>622</v>
      </c>
      <c r="D38" s="186"/>
      <c r="E38" s="186"/>
      <c r="F38" s="186"/>
      <c r="G38" s="186"/>
      <c r="H38" s="186"/>
      <c r="I38" s="187">
        <f>I23-I36</f>
        <v>0</v>
      </c>
      <c r="K38" s="130"/>
      <c r="L38" s="210"/>
      <c r="M38" s="288"/>
      <c r="N38" s="210"/>
      <c r="O38" s="288"/>
      <c r="P38" s="210"/>
      <c r="Q38" s="288"/>
      <c r="R38" s="210"/>
    </row>
    <row r="39" spans="9:18" ht="5.25" customHeight="1">
      <c r="I39" s="135"/>
      <c r="L39" s="135"/>
      <c r="M39" s="135"/>
      <c r="N39" s="135"/>
      <c r="O39" s="344"/>
      <c r="P39" s="135"/>
      <c r="Q39" s="135"/>
      <c r="R39" s="135"/>
    </row>
    <row r="40" spans="2:18" ht="15.75">
      <c r="B40" s="128" t="s">
        <v>66</v>
      </c>
      <c r="I40" s="135"/>
      <c r="L40" s="135"/>
      <c r="M40" s="135"/>
      <c r="N40" s="135"/>
      <c r="O40" s="344"/>
      <c r="P40" s="135"/>
      <c r="Q40" s="135"/>
      <c r="R40" s="135"/>
    </row>
    <row r="41" spans="9:18" ht="4.5" customHeight="1">
      <c r="I41" s="135"/>
      <c r="L41" s="135"/>
      <c r="M41" s="135"/>
      <c r="N41" s="135"/>
      <c r="O41" s="344"/>
      <c r="P41" s="135"/>
      <c r="Q41" s="135"/>
      <c r="R41" s="135"/>
    </row>
    <row r="42" spans="1:18" ht="12.75">
      <c r="A42">
        <v>21</v>
      </c>
      <c r="B42">
        <v>3510</v>
      </c>
      <c r="C42" t="s">
        <v>542</v>
      </c>
      <c r="I42" s="136">
        <f>SUM('Data Entry'!C155:J155)</f>
        <v>0</v>
      </c>
      <c r="K42" s="130"/>
      <c r="L42" s="136">
        <f>'Data Entry'!L155</f>
        <v>0</v>
      </c>
      <c r="M42" s="136"/>
      <c r="N42" s="208"/>
      <c r="O42" s="267"/>
      <c r="P42" s="208"/>
      <c r="Q42" s="136"/>
      <c r="R42" s="208"/>
    </row>
    <row r="43" spans="1:18" ht="12.75">
      <c r="A43">
        <v>22</v>
      </c>
      <c r="B43">
        <v>3520</v>
      </c>
      <c r="C43" t="s">
        <v>67</v>
      </c>
      <c r="I43" s="131">
        <f>SUM('Data Entry'!C156:J156)</f>
        <v>0</v>
      </c>
      <c r="K43" s="130"/>
      <c r="L43" s="136">
        <f>'Data Entry'!L156</f>
        <v>0</v>
      </c>
      <c r="M43" s="136"/>
      <c r="N43" s="208"/>
      <c r="O43" s="267"/>
      <c r="P43" s="208"/>
      <c r="Q43" s="136"/>
      <c r="R43" s="208"/>
    </row>
    <row r="44" spans="1:18" ht="12.75">
      <c r="A44">
        <v>23</v>
      </c>
      <c r="B44">
        <v>3070</v>
      </c>
      <c r="C44" t="s">
        <v>136</v>
      </c>
      <c r="I44" s="131">
        <f>SUM('Data Entry'!C124:J124)</f>
        <v>0</v>
      </c>
      <c r="K44" s="130"/>
      <c r="L44" s="213"/>
      <c r="M44" s="180"/>
      <c r="N44" s="208"/>
      <c r="O44" s="267"/>
      <c r="P44" s="208"/>
      <c r="Q44" s="180"/>
      <c r="R44" s="208"/>
    </row>
    <row r="45" spans="1:18" ht="12.75">
      <c r="A45">
        <v>24</v>
      </c>
      <c r="B45" t="s">
        <v>68</v>
      </c>
      <c r="C45" t="s">
        <v>137</v>
      </c>
      <c r="I45" s="208"/>
      <c r="K45" s="130"/>
      <c r="L45" s="131">
        <f>'Data Entry'!K158</f>
        <v>0</v>
      </c>
      <c r="M45" s="131"/>
      <c r="N45" s="208"/>
      <c r="O45" s="267"/>
      <c r="P45" s="208"/>
      <c r="Q45" s="131"/>
      <c r="R45" s="208"/>
    </row>
    <row r="46" spans="9:18" ht="4.5" customHeight="1" thickBot="1">
      <c r="I46" s="137"/>
      <c r="L46" s="137"/>
      <c r="M46" s="137"/>
      <c r="N46" s="137"/>
      <c r="O46" s="345"/>
      <c r="P46" s="137"/>
      <c r="Q46" s="137"/>
      <c r="R46" s="137"/>
    </row>
    <row r="47" spans="1:18" ht="12.75">
      <c r="A47">
        <v>25</v>
      </c>
      <c r="C47" s="254" t="s">
        <v>623</v>
      </c>
      <c r="I47" s="136">
        <f>SUM(I42:I45)</f>
        <v>0</v>
      </c>
      <c r="K47" s="130"/>
      <c r="L47" s="136">
        <f>SUM(L42:L46)</f>
        <v>0</v>
      </c>
      <c r="M47" s="136"/>
      <c r="N47" s="209"/>
      <c r="O47" s="266"/>
      <c r="P47" s="209"/>
      <c r="Q47" s="136"/>
      <c r="R47" s="209"/>
    </row>
    <row r="48" spans="9:18" ht="5.25" customHeight="1">
      <c r="I48" s="135"/>
      <c r="L48" s="135"/>
      <c r="M48" s="135"/>
      <c r="N48" s="135"/>
      <c r="O48" s="344"/>
      <c r="P48" s="135"/>
      <c r="Q48" s="135"/>
      <c r="R48" s="135"/>
    </row>
    <row r="49" spans="2:18" ht="15.75">
      <c r="B49" s="128" t="s">
        <v>69</v>
      </c>
      <c r="I49" s="135"/>
      <c r="L49" s="135"/>
      <c r="M49" s="135"/>
      <c r="N49" s="135"/>
      <c r="O49" s="344"/>
      <c r="P49" s="135"/>
      <c r="Q49" s="135"/>
      <c r="R49" s="135"/>
    </row>
    <row r="50" spans="9:18" ht="4.5" customHeight="1">
      <c r="I50" s="135"/>
      <c r="L50" s="135"/>
      <c r="M50" s="135"/>
      <c r="N50" s="135"/>
      <c r="O50" s="344"/>
      <c r="P50" s="135"/>
      <c r="Q50" s="135"/>
      <c r="R50" s="135"/>
    </row>
    <row r="51" spans="1:18" ht="12.75">
      <c r="A51">
        <v>26</v>
      </c>
      <c r="B51">
        <v>4650</v>
      </c>
      <c r="C51" t="s">
        <v>70</v>
      </c>
      <c r="I51" s="136">
        <f>SUM('Data Entry'!C215:J215)</f>
        <v>0</v>
      </c>
      <c r="K51" s="130"/>
      <c r="L51" s="136">
        <f>'Data Entry'!L215</f>
        <v>0</v>
      </c>
      <c r="M51" s="136"/>
      <c r="N51" s="136">
        <f>'Data Entry'!M215</f>
        <v>0</v>
      </c>
      <c r="O51" s="266">
        <f>'Data Entry'!O215</f>
        <v>0</v>
      </c>
      <c r="P51" s="136">
        <f>'Data Entry'!N215</f>
        <v>0</v>
      </c>
      <c r="Q51" s="136"/>
      <c r="R51" s="286"/>
    </row>
    <row r="52" spans="1:18" ht="12.75">
      <c r="A52">
        <v>27</v>
      </c>
      <c r="B52">
        <v>4690</v>
      </c>
      <c r="C52" t="s">
        <v>71</v>
      </c>
      <c r="I52" s="131">
        <f>SUM('Data Entry'!C219:J219)</f>
        <v>0</v>
      </c>
      <c r="K52" s="130"/>
      <c r="L52" s="208"/>
      <c r="M52" s="288"/>
      <c r="N52" s="213"/>
      <c r="O52" s="180"/>
      <c r="P52" s="213"/>
      <c r="Q52" s="288"/>
      <c r="R52" s="213"/>
    </row>
    <row r="53" spans="1:18" ht="12.75">
      <c r="A53">
        <v>28</v>
      </c>
      <c r="B53">
        <v>4740</v>
      </c>
      <c r="C53" t="s">
        <v>72</v>
      </c>
      <c r="I53" s="131">
        <f>SUM('Data Entry'!C223:J223)</f>
        <v>0</v>
      </c>
      <c r="K53" s="130"/>
      <c r="L53" s="131">
        <f>'Data Entry'!L223</f>
        <v>0</v>
      </c>
      <c r="M53" s="131"/>
      <c r="N53" s="131">
        <f>'Data Entry'!M223</f>
        <v>0</v>
      </c>
      <c r="O53" s="267">
        <f>'Data Entry'!O223</f>
        <v>0</v>
      </c>
      <c r="P53" s="131">
        <f>'Data Entry'!N223</f>
        <v>0</v>
      </c>
      <c r="Q53" s="131"/>
      <c r="R53" s="284"/>
    </row>
    <row r="54" spans="1:18" ht="12.75">
      <c r="A54">
        <v>29</v>
      </c>
      <c r="C54" t="s">
        <v>138</v>
      </c>
      <c r="I54" s="213"/>
      <c r="K54" s="130"/>
      <c r="L54" s="131">
        <f>'Data Entry'!K228</f>
        <v>0</v>
      </c>
      <c r="M54" s="181"/>
      <c r="N54" s="213"/>
      <c r="O54" s="180"/>
      <c r="P54" s="213"/>
      <c r="Q54" s="181"/>
      <c r="R54" s="213"/>
    </row>
    <row r="55" spans="9:18" ht="4.5" customHeight="1" thickBot="1">
      <c r="I55" s="138"/>
      <c r="L55" s="138"/>
      <c r="M55" s="138"/>
      <c r="N55" s="138"/>
      <c r="O55" s="346"/>
      <c r="P55" s="138"/>
      <c r="Q55" s="138"/>
      <c r="R55" s="138"/>
    </row>
    <row r="56" spans="1:18" ht="12.75">
      <c r="A56">
        <v>30</v>
      </c>
      <c r="C56" s="254" t="s">
        <v>625</v>
      </c>
      <c r="I56" s="134">
        <f>SUM(I51:I54)</f>
        <v>0</v>
      </c>
      <c r="K56" s="130"/>
      <c r="L56" s="134">
        <f>SUM(L51:L54)</f>
        <v>0</v>
      </c>
      <c r="M56" s="134"/>
      <c r="N56" s="134">
        <f>SUM(N51:N54)</f>
        <v>0</v>
      </c>
      <c r="O56" s="343">
        <f>SUM(O51:O54)</f>
        <v>0</v>
      </c>
      <c r="P56" s="134">
        <f>SUM(P51:P54)</f>
        <v>0</v>
      </c>
      <c r="Q56" s="134"/>
      <c r="R56" s="134">
        <f>SUM(R51:R54)</f>
        <v>0</v>
      </c>
    </row>
    <row r="57" spans="9:18" ht="4.5" customHeight="1" thickBot="1">
      <c r="I57" s="138"/>
      <c r="L57" s="138"/>
      <c r="M57" s="138"/>
      <c r="N57" s="138"/>
      <c r="O57" s="346"/>
      <c r="P57" s="138"/>
      <c r="Q57" s="138"/>
      <c r="R57" s="138"/>
    </row>
    <row r="58" spans="1:18" ht="13.5" thickBot="1">
      <c r="A58">
        <v>31</v>
      </c>
      <c r="C58" s="212" t="s">
        <v>543</v>
      </c>
      <c r="I58" s="139">
        <f>I38+I47-I56</f>
        <v>0</v>
      </c>
      <c r="K58" s="130"/>
      <c r="L58" s="139">
        <f>L23-L36+L47-L56</f>
        <v>0</v>
      </c>
      <c r="M58" s="139"/>
      <c r="N58" s="139">
        <f>N23-N36+N47-N56</f>
        <v>0</v>
      </c>
      <c r="O58" s="347">
        <f>O23-O36+O47-O56</f>
        <v>0</v>
      </c>
      <c r="P58" s="139">
        <f>P23-P36+P47-P56</f>
        <v>0</v>
      </c>
      <c r="Q58" s="139"/>
      <c r="R58" s="139">
        <f>R23-R36+R47-R56</f>
        <v>0</v>
      </c>
    </row>
    <row r="59" spans="9:15" ht="13.5" thickTop="1">
      <c r="I59" s="2"/>
      <c r="O59" s="180"/>
    </row>
    <row r="60" spans="9:18" ht="5.25" customHeight="1">
      <c r="I60" s="135"/>
      <c r="L60" s="135"/>
      <c r="M60" s="135"/>
      <c r="N60" s="135"/>
      <c r="O60" s="344"/>
      <c r="P60" s="135"/>
      <c r="Q60" s="135"/>
      <c r="R60" s="135"/>
    </row>
    <row r="61" spans="2:18" ht="15.75">
      <c r="B61" s="128" t="s">
        <v>708</v>
      </c>
      <c r="I61" s="135"/>
      <c r="L61" s="135"/>
      <c r="M61" s="135"/>
      <c r="N61" s="135"/>
      <c r="O61" s="344"/>
      <c r="P61" s="135"/>
      <c r="Q61" s="135"/>
      <c r="R61" s="135"/>
    </row>
    <row r="62" spans="9:18" ht="5.25" customHeight="1">
      <c r="I62" s="135"/>
      <c r="L62" s="135"/>
      <c r="M62" s="135"/>
      <c r="N62" s="135"/>
      <c r="O62" s="344"/>
      <c r="P62" s="135"/>
      <c r="Q62" s="135"/>
      <c r="R62" s="135"/>
    </row>
    <row r="63" spans="1:18" ht="12.75">
      <c r="A63">
        <v>32</v>
      </c>
      <c r="C63" t="s">
        <v>709</v>
      </c>
      <c r="I63" s="136">
        <f>'Data Entry'!E236+'Data Entry'!G236</f>
        <v>0</v>
      </c>
      <c r="K63" s="130"/>
      <c r="L63" s="136">
        <f>'Data Entry'!K236+'Data Entry'!L236</f>
        <v>0</v>
      </c>
      <c r="M63" s="136"/>
      <c r="N63" s="136">
        <f>'Data Entry'!M236</f>
        <v>0</v>
      </c>
      <c r="O63" s="266">
        <f>'Data Entry'!N236</f>
        <v>0</v>
      </c>
      <c r="P63" s="136">
        <f>'Data Entry'!O236</f>
        <v>0</v>
      </c>
      <c r="Q63" s="136"/>
      <c r="R63" s="286"/>
    </row>
    <row r="64" spans="1:18" ht="12.75">
      <c r="A64">
        <v>33</v>
      </c>
      <c r="C64" t="s">
        <v>710</v>
      </c>
      <c r="I64" s="136">
        <f>'Data Entry'!E237+'Data Entry'!G237</f>
        <v>0</v>
      </c>
      <c r="K64" s="130"/>
      <c r="L64" s="136">
        <f>'Data Entry'!K237+'Data Entry'!L237</f>
        <v>0</v>
      </c>
      <c r="M64" s="136"/>
      <c r="N64" s="136">
        <f>'Data Entry'!M237</f>
        <v>0</v>
      </c>
      <c r="O64" s="266">
        <f>'Data Entry'!N237</f>
        <v>0</v>
      </c>
      <c r="P64" s="136">
        <f>'Data Entry'!O237</f>
        <v>0</v>
      </c>
      <c r="Q64" s="136"/>
      <c r="R64" s="286"/>
    </row>
    <row r="65" spans="9:18" ht="4.5" customHeight="1" thickBot="1">
      <c r="I65" s="138"/>
      <c r="L65" s="138"/>
      <c r="M65" s="138"/>
      <c r="N65" s="138"/>
      <c r="O65" s="346"/>
      <c r="P65" s="138"/>
      <c r="Q65" s="138"/>
      <c r="R65" s="138"/>
    </row>
    <row r="66" spans="1:18" ht="13.5" thickBot="1">
      <c r="A66">
        <v>34</v>
      </c>
      <c r="C66" s="212" t="s">
        <v>711</v>
      </c>
      <c r="I66" s="139">
        <f>I58+I63-I64</f>
        <v>0</v>
      </c>
      <c r="K66" s="130"/>
      <c r="L66" s="139">
        <f>L58+L63-L64</f>
        <v>0</v>
      </c>
      <c r="M66" s="139"/>
      <c r="N66" s="139">
        <f>N58+N63-N64</f>
        <v>0</v>
      </c>
      <c r="O66" s="347">
        <f>O30-O43+O54-O64</f>
        <v>0</v>
      </c>
      <c r="P66" s="139">
        <f>P58+P63-P64</f>
        <v>0</v>
      </c>
      <c r="Q66" s="139"/>
      <c r="R66" s="139">
        <f>R58+R63-R64</f>
        <v>0</v>
      </c>
    </row>
    <row r="67" ht="13.5" thickTop="1">
      <c r="O67" s="180"/>
    </row>
    <row r="68" ht="12.75">
      <c r="O68" s="180"/>
    </row>
    <row r="69" ht="12.75">
      <c r="O69" s="180"/>
    </row>
    <row r="70" ht="12.75">
      <c r="O70" s="180"/>
    </row>
    <row r="71" ht="12.75">
      <c r="O71" s="180"/>
    </row>
  </sheetData>
  <sheetProtection password="D7C7" sheet="1"/>
  <mergeCells count="6">
    <mergeCell ref="B6:L6"/>
    <mergeCell ref="B7:L7"/>
    <mergeCell ref="B4:L4"/>
    <mergeCell ref="B2:L2"/>
    <mergeCell ref="B3:L3"/>
    <mergeCell ref="B5:L5"/>
  </mergeCells>
  <printOptions/>
  <pageMargins left="0.42" right="0.17" top="0.47" bottom="0.27" header="0.5" footer="0.5"/>
  <pageSetup fitToHeight="0" fitToWidth="1" horizontalDpi="600" verticalDpi="600" orientation="portrait" scale="78" r:id="rId1"/>
</worksheet>
</file>

<file path=xl/worksheets/sheet8.xml><?xml version="1.0" encoding="utf-8"?>
<worksheet xmlns="http://schemas.openxmlformats.org/spreadsheetml/2006/main" xmlns:r="http://schemas.openxmlformats.org/officeDocument/2006/relationships">
  <dimension ref="A1:L40"/>
  <sheetViews>
    <sheetView zoomScalePageLayoutView="0" workbookViewId="0" topLeftCell="A1">
      <selection activeCell="A1" sqref="A1"/>
    </sheetView>
  </sheetViews>
  <sheetFormatPr defaultColWidth="9.140625" defaultRowHeight="12.75"/>
  <cols>
    <col min="1" max="1" width="4.57421875" style="0" customWidth="1"/>
    <col min="3" max="7" width="10.7109375" style="0" customWidth="1"/>
    <col min="9" max="9" width="3.8515625" style="0" customWidth="1"/>
    <col min="10" max="10" width="12.7109375" style="0" customWidth="1"/>
  </cols>
  <sheetData>
    <row r="1" spans="8:9" ht="12.75">
      <c r="H1" s="1" t="s">
        <v>209</v>
      </c>
      <c r="I1" s="113">
        <f>'Data Entry'!G2</f>
        <v>0</v>
      </c>
    </row>
    <row r="2" spans="2:9" ht="12.75">
      <c r="B2" s="114">
        <f>'Data Entry'!C2</f>
        <v>0</v>
      </c>
      <c r="C2" s="5"/>
      <c r="D2" s="5"/>
      <c r="E2" s="7"/>
      <c r="F2" s="6"/>
      <c r="G2" s="5"/>
      <c r="H2" s="7"/>
      <c r="I2" s="21"/>
    </row>
    <row r="3" spans="2:9" ht="12.75">
      <c r="B3" s="115">
        <f>'Data Entry'!C3</f>
        <v>0</v>
      </c>
      <c r="C3" s="5"/>
      <c r="D3" s="5"/>
      <c r="E3" s="5"/>
      <c r="F3" s="6"/>
      <c r="G3" s="5"/>
      <c r="H3" s="7"/>
      <c r="I3" s="21"/>
    </row>
    <row r="4" spans="2:9" ht="12.75">
      <c r="B4" s="116" t="s">
        <v>210</v>
      </c>
      <c r="C4" s="7"/>
      <c r="D4" s="7"/>
      <c r="E4" s="7"/>
      <c r="F4" s="7"/>
      <c r="G4" s="7"/>
      <c r="H4" s="7"/>
      <c r="I4" s="21"/>
    </row>
    <row r="5" spans="2:9" ht="12.75">
      <c r="B5" s="117" t="s">
        <v>42</v>
      </c>
      <c r="C5" s="118"/>
      <c r="D5" s="118"/>
      <c r="E5" s="118"/>
      <c r="F5" s="118"/>
      <c r="G5" s="119"/>
      <c r="H5" s="120"/>
      <c r="I5" s="21"/>
    </row>
    <row r="6" spans="2:9" ht="12.75">
      <c r="B6" s="114" t="s">
        <v>212</v>
      </c>
      <c r="C6" s="14"/>
      <c r="D6" s="120"/>
      <c r="E6" s="119"/>
      <c r="F6" s="119"/>
      <c r="G6" s="121"/>
      <c r="H6" s="122"/>
      <c r="I6" s="21"/>
    </row>
    <row r="7" spans="2:9" ht="12.75">
      <c r="B7" s="123" t="str">
        <f>'Data Entry'!G1</f>
        <v>JUNE 30, 2022</v>
      </c>
      <c r="C7" s="14"/>
      <c r="D7" s="120"/>
      <c r="E7" s="119"/>
      <c r="F7" s="120"/>
      <c r="G7" s="119"/>
      <c r="H7" s="119"/>
      <c r="I7" s="124"/>
    </row>
    <row r="8" spans="3:9" ht="16.5" thickBot="1">
      <c r="C8" s="141"/>
      <c r="D8" s="4"/>
      <c r="E8" s="4"/>
      <c r="F8" s="4"/>
      <c r="G8" s="4"/>
      <c r="H8" s="4"/>
      <c r="I8" s="4"/>
    </row>
    <row r="9" spans="3:10" ht="16.5" thickBot="1">
      <c r="C9" s="395"/>
      <c r="D9" s="395"/>
      <c r="E9" s="395"/>
      <c r="F9" s="395"/>
      <c r="G9" s="396"/>
      <c r="H9" s="143" t="s">
        <v>73</v>
      </c>
      <c r="I9" s="144"/>
      <c r="J9" s="145"/>
    </row>
    <row r="10" spans="3:9" ht="15.75">
      <c r="C10" s="141"/>
      <c r="D10" s="4"/>
      <c r="E10" s="4"/>
      <c r="F10" s="4"/>
      <c r="G10" s="4"/>
      <c r="H10" s="4"/>
      <c r="I10" s="4"/>
    </row>
    <row r="11" spans="10:12" ht="15.75">
      <c r="J11" s="129" t="s">
        <v>43</v>
      </c>
      <c r="L11" s="129"/>
    </row>
    <row r="12" spans="2:12" ht="16.5" thickBot="1">
      <c r="B12" s="127" t="s">
        <v>74</v>
      </c>
      <c r="D12" s="128" t="s">
        <v>391</v>
      </c>
      <c r="J12" s="146" t="str">
        <f>'P&amp;L'!I11</f>
        <v>2021-2022</v>
      </c>
      <c r="L12" s="129"/>
    </row>
    <row r="13" spans="2:12" ht="12.75">
      <c r="B13" s="127" t="s">
        <v>75</v>
      </c>
      <c r="L13" s="57"/>
    </row>
    <row r="14" spans="1:12" ht="12.75">
      <c r="A14">
        <v>1</v>
      </c>
      <c r="B14">
        <v>3000</v>
      </c>
      <c r="C14" t="s">
        <v>76</v>
      </c>
      <c r="H14" s="130" t="s">
        <v>47</v>
      </c>
      <c r="J14" s="136">
        <f>SUM('Data Entry'!E116:E121)</f>
        <v>0</v>
      </c>
      <c r="L14" s="147"/>
    </row>
    <row r="15" spans="1:12" ht="12.75">
      <c r="A15">
        <v>2</v>
      </c>
      <c r="B15">
        <v>3100</v>
      </c>
      <c r="C15" t="s">
        <v>50</v>
      </c>
      <c r="H15" s="130" t="s">
        <v>47</v>
      </c>
      <c r="J15" s="131">
        <f>SUM('Data Entry'!E129:E133)</f>
        <v>0</v>
      </c>
      <c r="L15" s="147"/>
    </row>
    <row r="16" spans="1:12" ht="12.75">
      <c r="A16">
        <v>3</v>
      </c>
      <c r="B16">
        <v>3200</v>
      </c>
      <c r="C16" t="s">
        <v>77</v>
      </c>
      <c r="H16" s="130" t="s">
        <v>47</v>
      </c>
      <c r="J16" s="131">
        <f>SUM('Data Entry'!E136:E137)</f>
        <v>0</v>
      </c>
      <c r="L16" s="147"/>
    </row>
    <row r="17" spans="1:12" ht="12.75">
      <c r="A17">
        <v>4</v>
      </c>
      <c r="B17">
        <v>3300</v>
      </c>
      <c r="C17" t="s">
        <v>52</v>
      </c>
      <c r="H17" s="130" t="s">
        <v>47</v>
      </c>
      <c r="J17" s="131">
        <f>SUM('Data Entry'!E139:E140)</f>
        <v>0</v>
      </c>
      <c r="L17" s="147"/>
    </row>
    <row r="18" spans="1:12" ht="12.75">
      <c r="A18">
        <v>5</v>
      </c>
      <c r="B18" t="s">
        <v>53</v>
      </c>
      <c r="C18" t="s">
        <v>78</v>
      </c>
      <c r="H18" s="130" t="s">
        <v>47</v>
      </c>
      <c r="J18" s="131">
        <f>SUM('Data Entry'!E142:E154)+'Data Entry'!E157+'Data Entry'!E126</f>
        <v>0</v>
      </c>
      <c r="L18" s="147"/>
    </row>
    <row r="19" spans="1:12" ht="12.75">
      <c r="A19">
        <v>6</v>
      </c>
      <c r="B19">
        <v>3600</v>
      </c>
      <c r="C19" t="s">
        <v>79</v>
      </c>
      <c r="H19" s="130" t="s">
        <v>47</v>
      </c>
      <c r="J19" s="132">
        <f>SUM('Data Entry'!E161:E164)</f>
        <v>0</v>
      </c>
      <c r="L19" s="147"/>
    </row>
    <row r="20" spans="10:12" ht="13.5" thickBot="1">
      <c r="J20" s="133"/>
      <c r="L20" s="57"/>
    </row>
    <row r="21" spans="1:12" ht="12.75">
      <c r="A21">
        <v>7</v>
      </c>
      <c r="C21" t="s">
        <v>80</v>
      </c>
      <c r="H21" s="130" t="s">
        <v>47</v>
      </c>
      <c r="J21" s="136">
        <f>SUM(J14:J19)</f>
        <v>0</v>
      </c>
      <c r="L21" s="147"/>
    </row>
    <row r="22" spans="10:12" ht="12.75">
      <c r="J22" s="2"/>
      <c r="L22" s="57"/>
    </row>
    <row r="23" spans="4:12" ht="15.75">
      <c r="D23" s="128" t="s">
        <v>462</v>
      </c>
      <c r="J23" s="2"/>
      <c r="L23" s="57"/>
    </row>
    <row r="24" spans="2:12" ht="15.75">
      <c r="B24" s="10" t="s">
        <v>81</v>
      </c>
      <c r="C24" s="10"/>
      <c r="D24" s="10"/>
      <c r="E24" s="10"/>
      <c r="F24" s="10"/>
      <c r="G24" s="10"/>
      <c r="H24" s="10"/>
      <c r="I24" s="4"/>
      <c r="J24" s="2"/>
      <c r="L24" s="57"/>
    </row>
    <row r="25" spans="2:12" ht="15.75">
      <c r="B25" s="10"/>
      <c r="C25" s="10"/>
      <c r="D25" s="10"/>
      <c r="E25" s="10"/>
      <c r="F25" s="10"/>
      <c r="G25" s="10"/>
      <c r="H25" s="10"/>
      <c r="J25" s="2"/>
      <c r="L25" s="57"/>
    </row>
    <row r="26" spans="1:12" ht="12.75">
      <c r="A26">
        <v>8</v>
      </c>
      <c r="C26" t="s">
        <v>82</v>
      </c>
      <c r="H26" s="130" t="s">
        <v>47</v>
      </c>
      <c r="J26" s="136">
        <f>'Data Entry'!E173</f>
        <v>0</v>
      </c>
      <c r="L26" s="57"/>
    </row>
    <row r="27" spans="1:12" ht="12.75">
      <c r="A27">
        <v>9</v>
      </c>
      <c r="C27" t="s">
        <v>83</v>
      </c>
      <c r="H27" s="130" t="s">
        <v>47</v>
      </c>
      <c r="J27" s="131">
        <f>'Data Entry'!E172</f>
        <v>0</v>
      </c>
      <c r="L27" s="147"/>
    </row>
    <row r="28" spans="1:12" ht="12.75">
      <c r="A28">
        <v>10</v>
      </c>
      <c r="B28">
        <v>4010</v>
      </c>
      <c r="C28" t="s">
        <v>115</v>
      </c>
      <c r="H28" s="130" t="s">
        <v>47</v>
      </c>
      <c r="J28" s="131">
        <f>SUM(J26:J27)</f>
        <v>0</v>
      </c>
      <c r="L28" s="147"/>
    </row>
    <row r="29" spans="1:12" ht="12.75">
      <c r="A29">
        <v>11</v>
      </c>
      <c r="B29" t="s">
        <v>84</v>
      </c>
      <c r="C29" t="s">
        <v>85</v>
      </c>
      <c r="H29" s="130" t="s">
        <v>47</v>
      </c>
      <c r="J29" s="131">
        <f>SUM('Data Entry'!E174:E182)</f>
        <v>0</v>
      </c>
      <c r="L29" s="147"/>
    </row>
    <row r="30" spans="1:12" ht="12.75">
      <c r="A30">
        <v>12</v>
      </c>
      <c r="B30" t="s">
        <v>86</v>
      </c>
      <c r="C30" t="s">
        <v>87</v>
      </c>
      <c r="H30" s="130" t="s">
        <v>47</v>
      </c>
      <c r="J30" s="131">
        <f>SUM(J28:J29)</f>
        <v>0</v>
      </c>
      <c r="L30" s="147"/>
    </row>
    <row r="31" spans="1:12" ht="12.75">
      <c r="A31">
        <v>13</v>
      </c>
      <c r="B31" t="s">
        <v>88</v>
      </c>
      <c r="C31" t="s">
        <v>60</v>
      </c>
      <c r="H31" s="130" t="s">
        <v>47</v>
      </c>
      <c r="J31" s="131">
        <f>SUM('Data Entry'!E185:E195)</f>
        <v>0</v>
      </c>
      <c r="L31" s="147"/>
    </row>
    <row r="32" spans="1:12" ht="12.75">
      <c r="A32">
        <v>14</v>
      </c>
      <c r="B32" t="s">
        <v>89</v>
      </c>
      <c r="C32" t="s">
        <v>62</v>
      </c>
      <c r="H32" s="130" t="s">
        <v>47</v>
      </c>
      <c r="J32" s="131">
        <f>SUM('Data Entry'!E198:E208)</f>
        <v>0</v>
      </c>
      <c r="L32" s="147"/>
    </row>
    <row r="33" spans="1:12" ht="12.75">
      <c r="A33">
        <v>15</v>
      </c>
      <c r="B33" t="s">
        <v>90</v>
      </c>
      <c r="C33" t="s">
        <v>93</v>
      </c>
      <c r="H33" s="130" t="s">
        <v>47</v>
      </c>
      <c r="J33" s="131">
        <f>SUM('Data Entry'!E211:E218)+SUM('Data Entry'!E220:E227)-'Data Entry'!E215</f>
        <v>0</v>
      </c>
      <c r="L33" s="147"/>
    </row>
    <row r="34" spans="10:12" ht="13.5" thickBot="1">
      <c r="J34" s="148"/>
      <c r="L34" s="57"/>
    </row>
    <row r="35" spans="1:12" ht="12.75">
      <c r="A35">
        <v>16</v>
      </c>
      <c r="C35" t="s">
        <v>113</v>
      </c>
      <c r="H35" s="130" t="s">
        <v>47</v>
      </c>
      <c r="J35" s="134">
        <f>SUM(J30:J33)</f>
        <v>0</v>
      </c>
      <c r="L35" s="147"/>
    </row>
    <row r="36" spans="10:12" ht="13.5" thickBot="1">
      <c r="J36" s="148"/>
      <c r="L36" s="57"/>
    </row>
    <row r="37" spans="1:12" ht="12.75">
      <c r="A37">
        <v>17</v>
      </c>
      <c r="C37" t="s">
        <v>94</v>
      </c>
      <c r="H37" s="130" t="s">
        <v>47</v>
      </c>
      <c r="J37" s="136">
        <f>J21-J35</f>
        <v>0</v>
      </c>
      <c r="L37" s="147"/>
    </row>
    <row r="38" spans="8:12" ht="12.75">
      <c r="H38" s="130"/>
      <c r="J38" s="181"/>
      <c r="L38" s="147"/>
    </row>
    <row r="39" spans="3:12" ht="12.75">
      <c r="C39" s="254" t="s">
        <v>671</v>
      </c>
      <c r="J39" s="2">
        <f>'Data Entry'!G5+'Data Entry'!I5</f>
        <v>0</v>
      </c>
      <c r="L39" s="57"/>
    </row>
    <row r="40" spans="3:12" ht="12.75">
      <c r="C40" t="s">
        <v>95</v>
      </c>
      <c r="J40" s="149" t="e">
        <f>J35/J39</f>
        <v>#DIV/0!</v>
      </c>
      <c r="L40" s="57"/>
    </row>
  </sheetData>
  <sheetProtection password="D7C7" sheet="1"/>
  <mergeCells count="1">
    <mergeCell ref="C9:G9"/>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O48"/>
  <sheetViews>
    <sheetView zoomScalePageLayoutView="0" workbookViewId="0" topLeftCell="A1">
      <selection activeCell="A1" sqref="A1:J1"/>
    </sheetView>
  </sheetViews>
  <sheetFormatPr defaultColWidth="9.140625" defaultRowHeight="12.75"/>
  <cols>
    <col min="2" max="2" width="3.7109375" style="0" customWidth="1"/>
    <col min="7" max="9" width="12.7109375" style="0" customWidth="1"/>
  </cols>
  <sheetData>
    <row r="1" spans="1:10" ht="20.25">
      <c r="A1" s="397" t="s">
        <v>96</v>
      </c>
      <c r="B1" s="397"/>
      <c r="C1" s="397"/>
      <c r="D1" s="397"/>
      <c r="E1" s="397"/>
      <c r="F1" s="397"/>
      <c r="G1" s="397"/>
      <c r="H1" s="397"/>
      <c r="I1" s="397"/>
      <c r="J1" s="397"/>
    </row>
    <row r="2" spans="1:10" ht="12.75">
      <c r="A2" s="395" t="s">
        <v>672</v>
      </c>
      <c r="B2" s="395"/>
      <c r="C2" s="395"/>
      <c r="D2" s="395"/>
      <c r="E2" s="395"/>
      <c r="F2" s="395"/>
      <c r="G2" s="395"/>
      <c r="H2" s="395"/>
      <c r="I2" s="395"/>
      <c r="J2" s="395"/>
    </row>
    <row r="3" spans="1:10" ht="13.5" thickBot="1">
      <c r="A3" s="142"/>
      <c r="B3" s="142"/>
      <c r="C3" s="142"/>
      <c r="D3" s="142"/>
      <c r="E3" s="142"/>
      <c r="F3" s="142"/>
      <c r="G3" s="142"/>
      <c r="H3" s="142"/>
      <c r="I3" s="142"/>
      <c r="J3" s="142"/>
    </row>
    <row r="4" spans="1:15" ht="13.5" thickBot="1">
      <c r="A4" s="150" t="s">
        <v>97</v>
      </c>
      <c r="B4" s="57"/>
      <c r="C4" s="57"/>
      <c r="D4" s="57"/>
      <c r="E4" s="151">
        <f>'Data Entry'!C2</f>
        <v>0</v>
      </c>
      <c r="F4" s="57"/>
      <c r="G4" s="57"/>
      <c r="H4" s="398" t="s">
        <v>209</v>
      </c>
      <c r="I4" s="399"/>
      <c r="J4" s="178">
        <f>'Data Entry'!G2</f>
        <v>0</v>
      </c>
      <c r="K4" s="57"/>
      <c r="L4" s="57"/>
      <c r="M4" s="57"/>
      <c r="N4" s="57"/>
      <c r="O4" s="57"/>
    </row>
    <row r="5" spans="1:15" ht="12.75">
      <c r="A5" s="150" t="s">
        <v>255</v>
      </c>
      <c r="B5" s="57"/>
      <c r="C5" s="57"/>
      <c r="D5" s="57"/>
      <c r="E5" s="151">
        <f>'Data Entry'!C3</f>
        <v>0</v>
      </c>
      <c r="F5" s="57"/>
      <c r="G5" s="57"/>
      <c r="H5" s="57"/>
      <c r="I5" s="57"/>
      <c r="J5" s="57"/>
      <c r="K5" s="57"/>
      <c r="L5" s="57"/>
      <c r="M5" s="57"/>
      <c r="N5" s="57"/>
      <c r="O5" s="57"/>
    </row>
    <row r="6" spans="1:15" ht="12.75">
      <c r="A6" s="150" t="s">
        <v>98</v>
      </c>
      <c r="B6" s="57"/>
      <c r="C6" s="57"/>
      <c r="D6" s="57"/>
      <c r="E6" s="151">
        <f>'Data Entry'!C4</f>
        <v>0</v>
      </c>
      <c r="F6" s="57"/>
      <c r="G6" s="57"/>
      <c r="H6" s="57"/>
      <c r="I6" s="57"/>
      <c r="J6" s="57"/>
      <c r="K6" s="57"/>
      <c r="L6" s="57"/>
      <c r="M6" s="57"/>
      <c r="N6" s="57"/>
      <c r="O6" s="57"/>
    </row>
    <row r="7" spans="1:15" ht="12.75">
      <c r="A7" s="150" t="s">
        <v>258</v>
      </c>
      <c r="B7" s="57"/>
      <c r="C7" s="57"/>
      <c r="D7" s="57"/>
      <c r="E7" s="151">
        <f>'Data Entry'!C5</f>
        <v>0</v>
      </c>
      <c r="F7" s="57"/>
      <c r="G7" s="57"/>
      <c r="H7" s="57"/>
      <c r="I7" s="57"/>
      <c r="J7" s="57"/>
      <c r="K7" s="57"/>
      <c r="L7" s="57"/>
      <c r="M7" s="57"/>
      <c r="N7" s="57"/>
      <c r="O7" s="57"/>
    </row>
    <row r="8" spans="1:15" ht="12.75">
      <c r="A8" s="152" t="s">
        <v>251</v>
      </c>
      <c r="B8" s="153"/>
      <c r="C8" s="153"/>
      <c r="D8" s="153"/>
      <c r="E8" s="177">
        <f>'Data Entry'!C7</f>
        <v>0</v>
      </c>
      <c r="F8" s="154"/>
      <c r="G8" s="154"/>
      <c r="H8" s="57"/>
      <c r="I8" s="57"/>
      <c r="J8" s="57"/>
      <c r="K8" s="57"/>
      <c r="L8" s="57"/>
      <c r="M8" s="57"/>
      <c r="N8" s="57"/>
      <c r="O8" s="57"/>
    </row>
    <row r="11" spans="1:9" ht="14.25">
      <c r="A11" s="155" t="s">
        <v>99</v>
      </c>
      <c r="B11" s="156"/>
      <c r="C11" s="156" t="s">
        <v>673</v>
      </c>
      <c r="D11" s="156"/>
      <c r="E11" s="156"/>
      <c r="F11" s="156"/>
      <c r="G11" s="156"/>
      <c r="H11" s="156"/>
      <c r="I11" s="157">
        <f>'P&amp;L'!I23-'Data Entry'!P150</f>
        <v>0</v>
      </c>
    </row>
    <row r="12" spans="1:7" ht="14.25">
      <c r="A12" s="158"/>
      <c r="B12" s="156"/>
      <c r="C12" t="s">
        <v>707</v>
      </c>
      <c r="D12" s="156"/>
      <c r="E12" s="156"/>
      <c r="F12" s="156"/>
      <c r="G12" s="159"/>
    </row>
    <row r="13" spans="1:8" ht="14.25">
      <c r="A13" s="158"/>
      <c r="B13" s="156"/>
      <c r="C13" s="156"/>
      <c r="D13" s="156"/>
      <c r="E13" s="156"/>
      <c r="F13" s="156"/>
      <c r="G13" s="159"/>
      <c r="H13" s="159"/>
    </row>
    <row r="14" spans="1:8" ht="14.25">
      <c r="A14" s="158"/>
      <c r="B14" s="156"/>
      <c r="C14" s="156"/>
      <c r="D14" s="156"/>
      <c r="E14" s="156"/>
      <c r="F14" s="156"/>
      <c r="G14" s="159"/>
      <c r="H14" s="159"/>
    </row>
    <row r="15" spans="1:8" ht="14.25">
      <c r="A15" s="155" t="s">
        <v>140</v>
      </c>
      <c r="B15" s="156"/>
      <c r="C15" s="156" t="s">
        <v>674</v>
      </c>
      <c r="D15" s="156"/>
      <c r="E15" s="156"/>
      <c r="F15" s="156"/>
      <c r="H15" s="157">
        <f>0.1*('Balance Sheet'!H20)</f>
        <v>0</v>
      </c>
    </row>
    <row r="16" spans="1:8" ht="14.25">
      <c r="A16" s="158"/>
      <c r="B16" s="156"/>
      <c r="C16" s="160" t="s">
        <v>101</v>
      </c>
      <c r="D16" s="156"/>
      <c r="E16" s="156"/>
      <c r="F16" s="156"/>
      <c r="G16" s="159"/>
      <c r="H16" s="159"/>
    </row>
    <row r="17" spans="1:8" ht="14.25">
      <c r="A17" s="158"/>
      <c r="B17" s="156"/>
      <c r="C17" s="156"/>
      <c r="D17" s="156"/>
      <c r="E17" s="156"/>
      <c r="F17" s="156"/>
      <c r="G17" s="159"/>
      <c r="H17" s="159"/>
    </row>
    <row r="18" spans="1:8" ht="14.25">
      <c r="A18" s="155" t="s">
        <v>100</v>
      </c>
      <c r="B18" s="156"/>
      <c r="C18" s="156" t="s">
        <v>544</v>
      </c>
      <c r="D18" s="156"/>
      <c r="E18" s="156"/>
      <c r="F18" s="156"/>
      <c r="G18" s="159"/>
      <c r="H18" s="159"/>
    </row>
    <row r="19" spans="1:8" ht="14.25">
      <c r="A19" s="158"/>
      <c r="B19" s="156"/>
      <c r="C19" s="21" t="s">
        <v>696</v>
      </c>
      <c r="D19" s="156"/>
      <c r="E19" s="156"/>
      <c r="F19" s="156"/>
      <c r="G19" s="254"/>
      <c r="H19" s="157">
        <f>IF(School!J15=0,0,'Data Entry'!G5*3686)</f>
        <v>0</v>
      </c>
    </row>
    <row r="20" spans="1:8" ht="14.25">
      <c r="A20" s="158"/>
      <c r="B20" s="156"/>
      <c r="C20" s="156"/>
      <c r="D20" s="156"/>
      <c r="E20" s="156"/>
      <c r="F20" s="156"/>
      <c r="G20" s="159"/>
      <c r="H20" s="159"/>
    </row>
    <row r="21" spans="1:8" ht="15" thickBot="1">
      <c r="A21" s="158"/>
      <c r="B21" s="156"/>
      <c r="C21" s="156"/>
      <c r="D21" s="156"/>
      <c r="E21" s="156"/>
      <c r="F21" s="156"/>
      <c r="H21" s="161"/>
    </row>
    <row r="22" spans="1:9" ht="14.25">
      <c r="A22" s="155" t="s">
        <v>141</v>
      </c>
      <c r="B22" s="156"/>
      <c r="C22" s="156" t="s">
        <v>91</v>
      </c>
      <c r="D22" s="156"/>
      <c r="E22" s="156"/>
      <c r="F22" s="156"/>
      <c r="I22" s="162">
        <f>H15+H19</f>
        <v>0</v>
      </c>
    </row>
    <row r="23" spans="1:8" ht="14.25">
      <c r="A23" s="158"/>
      <c r="B23" s="156"/>
      <c r="C23" s="156"/>
      <c r="D23" s="156"/>
      <c r="E23" s="156"/>
      <c r="F23" s="156"/>
      <c r="G23" s="159"/>
      <c r="H23" s="159"/>
    </row>
    <row r="24" spans="1:8" ht="14.25">
      <c r="A24" s="158"/>
      <c r="B24" s="156"/>
      <c r="C24" s="156"/>
      <c r="D24" s="156"/>
      <c r="E24" s="156"/>
      <c r="F24" s="156"/>
      <c r="G24" s="159"/>
      <c r="H24" s="159"/>
    </row>
    <row r="25" spans="1:9" ht="14.25">
      <c r="A25" s="155" t="s">
        <v>102</v>
      </c>
      <c r="B25" s="156"/>
      <c r="C25" s="156" t="s">
        <v>92</v>
      </c>
      <c r="D25" s="156"/>
      <c r="E25" s="156"/>
      <c r="F25" s="156"/>
      <c r="G25" s="159"/>
      <c r="H25" t="s">
        <v>103</v>
      </c>
      <c r="I25" s="157">
        <f>I11-I22</f>
        <v>0</v>
      </c>
    </row>
    <row r="26" spans="1:8" ht="12.75">
      <c r="A26" s="1"/>
      <c r="G26" s="163"/>
      <c r="H26" s="163"/>
    </row>
    <row r="27" spans="1:10" ht="13.5" thickBot="1">
      <c r="A27" s="164"/>
      <c r="B27" s="165"/>
      <c r="C27" s="165"/>
      <c r="D27" s="165"/>
      <c r="E27" s="165"/>
      <c r="F27" s="165"/>
      <c r="G27" s="166"/>
      <c r="H27" s="166"/>
      <c r="I27" s="165"/>
      <c r="J27" s="165"/>
    </row>
    <row r="28" spans="1:8" ht="12.75">
      <c r="A28" s="1"/>
      <c r="G28" s="163"/>
      <c r="H28" s="163"/>
    </row>
    <row r="29" spans="1:9" ht="14.25">
      <c r="A29" s="155" t="s">
        <v>142</v>
      </c>
      <c r="B29" s="156"/>
      <c r="C29" s="156" t="s">
        <v>555</v>
      </c>
      <c r="D29" s="156"/>
      <c r="E29" s="156"/>
      <c r="F29" s="156"/>
      <c r="G29" s="159"/>
      <c r="H29" s="159"/>
      <c r="I29" s="156"/>
    </row>
    <row r="30" spans="1:9" ht="14.25">
      <c r="A30" s="156"/>
      <c r="B30" s="156"/>
      <c r="C30" s="160" t="s">
        <v>104</v>
      </c>
      <c r="D30" s="156"/>
      <c r="E30" s="156"/>
      <c r="F30" s="156"/>
      <c r="G30" s="159"/>
      <c r="H30" s="159"/>
      <c r="I30" s="156"/>
    </row>
    <row r="31" spans="1:9" ht="14.25">
      <c r="A31" s="156"/>
      <c r="B31" s="156"/>
      <c r="C31" s="21" t="s">
        <v>675</v>
      </c>
      <c r="D31" s="156"/>
      <c r="E31" s="156"/>
      <c r="F31" s="156"/>
      <c r="G31" s="159"/>
      <c r="H31" s="159"/>
      <c r="I31" s="156"/>
    </row>
    <row r="32" spans="1:9" ht="14.25">
      <c r="A32" s="156"/>
      <c r="B32" s="156"/>
      <c r="C32" s="21" t="s">
        <v>533</v>
      </c>
      <c r="D32" s="156"/>
      <c r="E32" s="156"/>
      <c r="F32" s="156"/>
      <c r="G32" s="159"/>
      <c r="H32" s="159"/>
      <c r="I32" s="156"/>
    </row>
    <row r="33" spans="1:9" ht="14.25">
      <c r="A33" s="156"/>
      <c r="B33" s="156"/>
      <c r="C33" s="160" t="s">
        <v>105</v>
      </c>
      <c r="D33" s="156"/>
      <c r="E33" s="156"/>
      <c r="F33" s="156"/>
      <c r="G33" s="159"/>
      <c r="H33" s="159"/>
      <c r="I33" s="156"/>
    </row>
    <row r="34" spans="1:9" ht="15.75" thickBot="1">
      <c r="A34" s="156"/>
      <c r="B34" s="156"/>
      <c r="C34" s="21" t="s">
        <v>600</v>
      </c>
      <c r="D34" s="156"/>
      <c r="E34" s="156"/>
      <c r="F34" s="156"/>
      <c r="G34" s="159"/>
      <c r="H34" s="159"/>
      <c r="I34" s="167">
        <f>ROUND(0.05*I25,0)</f>
        <v>0</v>
      </c>
    </row>
    <row r="35" spans="1:9" ht="14.25">
      <c r="A35" s="156"/>
      <c r="B35" s="156"/>
      <c r="C35" s="156"/>
      <c r="D35" s="156"/>
      <c r="E35" s="156"/>
      <c r="F35" s="156"/>
      <c r="G35" s="159"/>
      <c r="H35" s="159"/>
      <c r="I35" s="156"/>
    </row>
    <row r="36" spans="1:8" ht="14.25">
      <c r="A36" s="156"/>
      <c r="B36" s="156"/>
      <c r="C36" s="156"/>
      <c r="D36" s="156"/>
      <c r="E36" s="156"/>
      <c r="F36" s="156"/>
      <c r="G36" s="159"/>
      <c r="H36" s="156"/>
    </row>
    <row r="37" spans="1:9" ht="14.25">
      <c r="A37" s="156"/>
      <c r="B37" s="156"/>
      <c r="C37" s="156"/>
      <c r="D37" s="156"/>
      <c r="E37" s="156"/>
      <c r="F37" s="156"/>
      <c r="G37" s="159"/>
      <c r="H37" s="159"/>
      <c r="I37" s="156"/>
    </row>
    <row r="38" spans="1:10" ht="13.5" thickBot="1">
      <c r="A38" s="165"/>
      <c r="B38" s="165"/>
      <c r="C38" s="165"/>
      <c r="D38" s="165"/>
      <c r="E38" s="165"/>
      <c r="F38" s="165"/>
      <c r="G38" s="166"/>
      <c r="H38" s="166"/>
      <c r="I38" s="165"/>
      <c r="J38" s="165"/>
    </row>
    <row r="39" spans="7:8" ht="12.75">
      <c r="G39" s="163"/>
      <c r="H39" s="163"/>
    </row>
    <row r="40" spans="7:8" ht="12.75">
      <c r="G40" s="163"/>
      <c r="H40" s="163"/>
    </row>
    <row r="41" spans="7:8" ht="12.75">
      <c r="G41" s="163"/>
      <c r="H41" s="163"/>
    </row>
    <row r="42" spans="7:8" ht="12.75">
      <c r="G42" s="163"/>
      <c r="H42" s="163"/>
    </row>
    <row r="43" spans="7:8" ht="12.75">
      <c r="G43" s="163"/>
      <c r="H43" s="163"/>
    </row>
    <row r="44" spans="7:8" ht="12.75">
      <c r="G44" s="163"/>
      <c r="H44" s="163"/>
    </row>
    <row r="45" spans="7:8" ht="12.75">
      <c r="G45" s="163"/>
      <c r="H45" s="163"/>
    </row>
    <row r="46" spans="7:8" ht="12.75">
      <c r="G46" s="163"/>
      <c r="H46" s="163"/>
    </row>
    <row r="47" spans="7:8" ht="12.75">
      <c r="G47" s="163"/>
      <c r="H47" s="163"/>
    </row>
    <row r="48" spans="7:8" ht="12.75">
      <c r="G48" s="163"/>
      <c r="H48" s="163"/>
    </row>
  </sheetData>
  <sheetProtection password="D7C7" sheet="1"/>
  <mergeCells count="3">
    <mergeCell ref="A1:J1"/>
    <mergeCell ref="A2:J2"/>
    <mergeCell ref="H4:I4"/>
  </mergeCells>
  <printOptions/>
  <pageMargins left="0.75" right="0.33"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Archdiocese of Milwaukee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Hoeller</dc:creator>
  <cp:keywords/>
  <dc:description/>
  <cp:lastModifiedBy>Denise Montpas</cp:lastModifiedBy>
  <cp:lastPrinted>2022-08-12T12:59:45Z</cp:lastPrinted>
  <dcterms:created xsi:type="dcterms:W3CDTF">2003-06-26T21:04:36Z</dcterms:created>
  <dcterms:modified xsi:type="dcterms:W3CDTF">2022-08-12T13:04:11Z</dcterms:modified>
  <cp:category/>
  <cp:version/>
  <cp:contentType/>
  <cp:contentStatus/>
</cp:coreProperties>
</file>